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2/Enrollment/"/>
    </mc:Choice>
  </mc:AlternateContent>
  <xr:revisionPtr revIDLastSave="676" documentId="11_9D460E5C2012E4E414EFE6AE2DA7114960C443E1" xr6:coauthVersionLast="47" xr6:coauthVersionMax="47" xr10:uidLastSave="{7A52BF27-25C1-456E-8DEE-F60C926B20C3}"/>
  <bookViews>
    <workbookView xWindow="-120" yWindow="-120" windowWidth="29040" windowHeight="15840" firstSheet="1" activeTab="1" xr2:uid="{00000000-000D-0000-FFFF-FFFF00000000}"/>
  </bookViews>
  <sheets>
    <sheet name="Fall 2014" sheetId="3" state="hidden" r:id="rId1"/>
    <sheet name="Fall 2022" sheetId="10" r:id="rId2"/>
    <sheet name="Fall 2021" sheetId="9" r:id="rId3"/>
    <sheet name="Fall 2020" sheetId="8" r:id="rId4"/>
    <sheet name="Fall 2019" sheetId="7" r:id="rId5"/>
    <sheet name="Fall 2018" sheetId="6" r:id="rId6"/>
    <sheet name="Fall 2017" sheetId="1" state="hidden" r:id="rId7"/>
    <sheet name="Fall 2016" sheetId="5" state="hidden" r:id="rId8"/>
    <sheet name="Fall 2015" sheetId="4" state="hidden" r:id="rId9"/>
  </sheets>
  <definedNames>
    <definedName name="ExternalData_1" localSheetId="0">'Fall 2014'!$A$2:$L$48</definedName>
    <definedName name="ExternalData_1" localSheetId="8">'Fall 2015'!$A$2:$L$48</definedName>
    <definedName name="ExternalData_1" localSheetId="7">'Fall 2016'!$A$2:$L$10</definedName>
    <definedName name="ExternalData_1" localSheetId="6">'Fall 2017'!$A$2:$L$54</definedName>
    <definedName name="ExternalData_1" localSheetId="5">'Fall 2018'!$A$2:$L$54</definedName>
    <definedName name="ExternalData_1" localSheetId="4">'Fall 2019'!$A$2:$J$43</definedName>
    <definedName name="ExternalData_1" localSheetId="3">'Fall 2020'!$A$3:$J$42</definedName>
    <definedName name="ExternalData_1" localSheetId="2">'Fall 2021'!$A$2:$J$42</definedName>
    <definedName name="ExternalData_1" localSheetId="1">'Fall 2022'!$A$3:$J$42</definedName>
    <definedName name="ExternalData_2" localSheetId="7">'Fall 2016'!$A$2:$N$82</definedName>
    <definedName name="_xlnm.Print_Area" localSheetId="0">'Fall 2014'!$A$1:$L$49</definedName>
    <definedName name="_xlnm.Print_Area" localSheetId="8">'Fall 2015'!$A$1:$L$49</definedName>
    <definedName name="_xlnm.Print_Area" localSheetId="7">'Fall 2016'!$A$1:$N$54</definedName>
    <definedName name="_xlnm.Print_Area" localSheetId="6">'Fall 2017'!$A$1:$L$55</definedName>
    <definedName name="_xlnm.Print_Area" localSheetId="5">'Fall 2018'!$A$1:$L$55</definedName>
    <definedName name="_xlnm.Print_Area" localSheetId="4">'Fall 2019'!$A$1:$J$44</definedName>
    <definedName name="_xlnm.Print_Area" localSheetId="3">'Fall 2020'!$A$1:$J$43</definedName>
    <definedName name="_xlnm.Print_Area" localSheetId="2">'Fall 2021'!$A$1:$J$43</definedName>
    <definedName name="_xlnm.Print_Area" localSheetId="1">'Fall 2022'!$A$1:$J$43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5" l="1"/>
  <c r="L11" i="5"/>
  <c r="M11" i="5"/>
  <c r="I41" i="8"/>
  <c r="J41" i="8"/>
  <c r="H41" i="8"/>
  <c r="G41" i="8"/>
  <c r="E41" i="8"/>
  <c r="F41" i="8"/>
  <c r="D41" i="8"/>
  <c r="C41" i="8"/>
  <c r="B41" i="8"/>
  <c r="C40" i="8"/>
  <c r="D40" i="8"/>
  <c r="E40" i="8"/>
  <c r="F40" i="8"/>
  <c r="G40" i="8"/>
  <c r="H40" i="8"/>
  <c r="I40" i="8"/>
  <c r="J40" i="8"/>
  <c r="B40" i="8"/>
  <c r="B41" i="7"/>
  <c r="C11" i="8"/>
  <c r="D11" i="8"/>
  <c r="E11" i="8"/>
  <c r="F11" i="8"/>
  <c r="G11" i="8"/>
  <c r="H11" i="8"/>
  <c r="I11" i="8"/>
  <c r="J11" i="8"/>
  <c r="B11" i="8"/>
  <c r="C31" i="8"/>
  <c r="D31" i="8"/>
  <c r="E31" i="8"/>
  <c r="F31" i="8"/>
  <c r="G31" i="8"/>
  <c r="H31" i="8"/>
  <c r="I31" i="8"/>
  <c r="J31" i="8"/>
  <c r="B31" i="8"/>
  <c r="C38" i="8"/>
  <c r="D38" i="8"/>
  <c r="E38" i="8"/>
  <c r="F38" i="8"/>
  <c r="G38" i="8"/>
  <c r="H38" i="8"/>
  <c r="I38" i="8"/>
  <c r="J38" i="8"/>
  <c r="B38" i="8"/>
  <c r="C7" i="8"/>
  <c r="D7" i="8"/>
  <c r="E7" i="8"/>
  <c r="F7" i="8"/>
  <c r="G7" i="8"/>
  <c r="H7" i="8"/>
  <c r="I7" i="8"/>
  <c r="J7" i="8"/>
  <c r="B7" i="8"/>
  <c r="C34" i="8"/>
  <c r="D34" i="8"/>
  <c r="E34" i="8"/>
  <c r="F34" i="8"/>
  <c r="G34" i="8"/>
  <c r="H34" i="8"/>
  <c r="I34" i="8"/>
  <c r="J34" i="8"/>
  <c r="B34" i="8"/>
  <c r="C23" i="8"/>
  <c r="D23" i="8"/>
  <c r="E23" i="8"/>
  <c r="F23" i="8"/>
  <c r="G23" i="8"/>
  <c r="H23" i="8"/>
  <c r="I23" i="8"/>
  <c r="J23" i="8"/>
  <c r="B23" i="8"/>
  <c r="C19" i="8"/>
  <c r="D19" i="8"/>
  <c r="E19" i="8"/>
  <c r="F19" i="8"/>
  <c r="G19" i="8"/>
  <c r="H19" i="8"/>
  <c r="I19" i="8"/>
  <c r="J19" i="8"/>
  <c r="B19" i="8"/>
  <c r="C15" i="8"/>
  <c r="D15" i="8"/>
  <c r="E15" i="8"/>
  <c r="F15" i="8"/>
  <c r="G15" i="8"/>
  <c r="H15" i="8"/>
  <c r="I15" i="8"/>
  <c r="J15" i="8"/>
  <c r="B15" i="8"/>
  <c r="J27" i="8"/>
  <c r="C27" i="8"/>
  <c r="D27" i="8"/>
  <c r="E27" i="8"/>
  <c r="F27" i="8"/>
  <c r="G27" i="8"/>
  <c r="H27" i="8"/>
  <c r="I27" i="8"/>
  <c r="B27" i="7"/>
  <c r="B27" i="8"/>
  <c r="I27" i="7"/>
  <c r="G42" i="8" l="1"/>
  <c r="B42" i="8"/>
  <c r="I42" i="8"/>
  <c r="J42" i="8"/>
  <c r="H42" i="8"/>
  <c r="F42" i="8"/>
  <c r="D42" i="8"/>
  <c r="C42" i="8"/>
  <c r="E43" i="7"/>
  <c r="G43" i="7"/>
  <c r="H43" i="7"/>
  <c r="B42" i="7"/>
  <c r="C42" i="7"/>
  <c r="C43" i="7" s="1"/>
  <c r="D42" i="7"/>
  <c r="D43" i="7" s="1"/>
  <c r="F42" i="7"/>
  <c r="F43" i="7" s="1"/>
  <c r="I42" i="7"/>
  <c r="I41" i="7"/>
  <c r="I43" i="7" l="1"/>
  <c r="J42" i="7"/>
  <c r="J37" i="7"/>
  <c r="J38" i="7" l="1"/>
  <c r="I11" i="7"/>
  <c r="H11" i="7"/>
  <c r="G11" i="7"/>
  <c r="F11" i="7"/>
  <c r="E11" i="7"/>
  <c r="D11" i="7"/>
  <c r="C11" i="7"/>
  <c r="B11" i="7"/>
  <c r="J10" i="7"/>
  <c r="J9" i="7"/>
  <c r="J30" i="7"/>
  <c r="J29" i="7"/>
  <c r="J34" i="7"/>
  <c r="J6" i="7"/>
  <c r="J5" i="7"/>
  <c r="J33" i="7"/>
  <c r="J22" i="7"/>
  <c r="J21" i="7"/>
  <c r="J18" i="7"/>
  <c r="J17" i="7"/>
  <c r="J14" i="7"/>
  <c r="J13" i="7"/>
  <c r="J26" i="7"/>
  <c r="J25" i="7"/>
  <c r="B7" i="7"/>
  <c r="I31" i="7"/>
  <c r="H31" i="7"/>
  <c r="G31" i="7"/>
  <c r="F31" i="7"/>
  <c r="E31" i="7"/>
  <c r="D31" i="7"/>
  <c r="C31" i="7"/>
  <c r="B31" i="7"/>
  <c r="I39" i="7"/>
  <c r="H39" i="7"/>
  <c r="G39" i="7"/>
  <c r="F39" i="7"/>
  <c r="E39" i="7"/>
  <c r="D39" i="7"/>
  <c r="C39" i="7"/>
  <c r="B39" i="7"/>
  <c r="I7" i="7"/>
  <c r="H7" i="7"/>
  <c r="G7" i="7"/>
  <c r="F7" i="7"/>
  <c r="E7" i="7"/>
  <c r="D7" i="7"/>
  <c r="C7" i="7"/>
  <c r="I35" i="7"/>
  <c r="H35" i="7"/>
  <c r="G35" i="7"/>
  <c r="F35" i="7"/>
  <c r="E35" i="7"/>
  <c r="D35" i="7"/>
  <c r="C35" i="7"/>
  <c r="B35" i="7"/>
  <c r="I23" i="7"/>
  <c r="H23" i="7"/>
  <c r="G23" i="7"/>
  <c r="F23" i="7"/>
  <c r="E23" i="7"/>
  <c r="D23" i="7"/>
  <c r="C23" i="7"/>
  <c r="B23" i="7"/>
  <c r="I19" i="7"/>
  <c r="H19" i="7"/>
  <c r="G19" i="7"/>
  <c r="F19" i="7"/>
  <c r="E19" i="7"/>
  <c r="D19" i="7"/>
  <c r="C19" i="7"/>
  <c r="B19" i="7"/>
  <c r="I15" i="7"/>
  <c r="H15" i="7"/>
  <c r="G15" i="7"/>
  <c r="F15" i="7"/>
  <c r="E15" i="7"/>
  <c r="D15" i="7"/>
  <c r="C15" i="7"/>
  <c r="B15" i="7"/>
  <c r="C27" i="7"/>
  <c r="D27" i="7"/>
  <c r="E27" i="7"/>
  <c r="F27" i="7"/>
  <c r="G27" i="7"/>
  <c r="H27" i="7"/>
  <c r="J27" i="7" l="1"/>
  <c r="J31" i="7"/>
  <c r="J39" i="7"/>
  <c r="J7" i="7"/>
  <c r="J35" i="7"/>
  <c r="J23" i="7"/>
  <c r="J19" i="7"/>
  <c r="J15" i="7"/>
  <c r="B43" i="7"/>
  <c r="J11" i="7"/>
  <c r="M52" i="5"/>
  <c r="L52" i="5"/>
  <c r="K52" i="5"/>
  <c r="J52" i="5"/>
  <c r="I52" i="5"/>
  <c r="H52" i="5"/>
  <c r="G52" i="5"/>
  <c r="F52" i="5"/>
  <c r="E52" i="5"/>
  <c r="D52" i="5"/>
  <c r="C52" i="5"/>
  <c r="B52" i="5"/>
  <c r="M51" i="5"/>
  <c r="L51" i="5"/>
  <c r="K51" i="5"/>
  <c r="J51" i="5"/>
  <c r="I51" i="5"/>
  <c r="H51" i="5"/>
  <c r="G51" i="5"/>
  <c r="F51" i="5"/>
  <c r="E51" i="5"/>
  <c r="D51" i="5"/>
  <c r="C51" i="5"/>
  <c r="B51" i="5"/>
  <c r="J11" i="5"/>
  <c r="I11" i="5"/>
  <c r="H11" i="5"/>
  <c r="G11" i="5"/>
  <c r="F11" i="5"/>
  <c r="E11" i="5"/>
  <c r="D11" i="5"/>
  <c r="C11" i="5"/>
  <c r="B11" i="5"/>
  <c r="N10" i="5"/>
  <c r="N9" i="5"/>
  <c r="M42" i="5"/>
  <c r="L42" i="5"/>
  <c r="K42" i="5"/>
  <c r="J42" i="5"/>
  <c r="I42" i="5"/>
  <c r="H42" i="5"/>
  <c r="G42" i="5"/>
  <c r="F42" i="5"/>
  <c r="E42" i="5"/>
  <c r="D42" i="5"/>
  <c r="C42" i="5"/>
  <c r="B42" i="5"/>
  <c r="N41" i="5"/>
  <c r="N42" i="5" s="1"/>
  <c r="M39" i="5"/>
  <c r="L39" i="5"/>
  <c r="K39" i="5"/>
  <c r="J39" i="5"/>
  <c r="I39" i="5"/>
  <c r="H39" i="5"/>
  <c r="G39" i="5"/>
  <c r="F39" i="5"/>
  <c r="E39" i="5"/>
  <c r="D39" i="5"/>
  <c r="C39" i="5"/>
  <c r="B39" i="5"/>
  <c r="N38" i="5"/>
  <c r="N37" i="5"/>
  <c r="M49" i="5"/>
  <c r="L49" i="5"/>
  <c r="K49" i="5"/>
  <c r="J49" i="5"/>
  <c r="I49" i="5"/>
  <c r="H49" i="5"/>
  <c r="G49" i="5"/>
  <c r="F49" i="5"/>
  <c r="E49" i="5"/>
  <c r="D49" i="5"/>
  <c r="C49" i="5"/>
  <c r="B49" i="5"/>
  <c r="N48" i="5"/>
  <c r="N47" i="5"/>
  <c r="M7" i="5"/>
  <c r="L7" i="5"/>
  <c r="K7" i="5"/>
  <c r="J7" i="5"/>
  <c r="I7" i="5"/>
  <c r="H7" i="5"/>
  <c r="G7" i="5"/>
  <c r="F7" i="5"/>
  <c r="E7" i="5"/>
  <c r="D7" i="5"/>
  <c r="C7" i="5"/>
  <c r="B7" i="5"/>
  <c r="N6" i="5"/>
  <c r="N5" i="5"/>
  <c r="M45" i="5"/>
  <c r="L45" i="5"/>
  <c r="K45" i="5"/>
  <c r="J45" i="5"/>
  <c r="I45" i="5"/>
  <c r="H45" i="5"/>
  <c r="G45" i="5"/>
  <c r="F45" i="5"/>
  <c r="E45" i="5"/>
  <c r="D45" i="5"/>
  <c r="C45" i="5"/>
  <c r="B45" i="5"/>
  <c r="N44" i="5"/>
  <c r="N45" i="5" s="1"/>
  <c r="M23" i="5"/>
  <c r="L23" i="5"/>
  <c r="K23" i="5"/>
  <c r="J23" i="5"/>
  <c r="I23" i="5"/>
  <c r="H23" i="5"/>
  <c r="G23" i="5"/>
  <c r="F23" i="5"/>
  <c r="E23" i="5"/>
  <c r="D23" i="5"/>
  <c r="C23" i="5"/>
  <c r="B23" i="5"/>
  <c r="N22" i="5"/>
  <c r="N21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M15" i="5"/>
  <c r="L15" i="5"/>
  <c r="K15" i="5"/>
  <c r="J15" i="5"/>
  <c r="I15" i="5"/>
  <c r="H15" i="5"/>
  <c r="G15" i="5"/>
  <c r="F15" i="5"/>
  <c r="E15" i="5"/>
  <c r="D15" i="5"/>
  <c r="C15" i="5"/>
  <c r="B15" i="5"/>
  <c r="N14" i="5"/>
  <c r="N13" i="5"/>
  <c r="L27" i="5"/>
  <c r="K27" i="5"/>
  <c r="J27" i="5"/>
  <c r="I27" i="5"/>
  <c r="H27" i="5"/>
  <c r="G27" i="5"/>
  <c r="F27" i="5"/>
  <c r="E27" i="5"/>
  <c r="D27" i="5"/>
  <c r="C27" i="5"/>
  <c r="B27" i="5"/>
  <c r="N26" i="5"/>
  <c r="N25" i="5"/>
  <c r="M35" i="5"/>
  <c r="L35" i="5"/>
  <c r="K35" i="5"/>
  <c r="J35" i="5"/>
  <c r="I35" i="5"/>
  <c r="H35" i="5"/>
  <c r="G35" i="5"/>
  <c r="F35" i="5"/>
  <c r="E35" i="5"/>
  <c r="D35" i="5"/>
  <c r="C35" i="5"/>
  <c r="B35" i="5"/>
  <c r="N34" i="5"/>
  <c r="N33" i="5"/>
  <c r="M31" i="5"/>
  <c r="L31" i="5"/>
  <c r="K31" i="5"/>
  <c r="J31" i="5"/>
  <c r="H31" i="5"/>
  <c r="G31" i="5"/>
  <c r="F31" i="5"/>
  <c r="E31" i="5"/>
  <c r="D31" i="5"/>
  <c r="C31" i="5"/>
  <c r="B31" i="5"/>
  <c r="N30" i="5"/>
  <c r="N29" i="5"/>
  <c r="B53" i="5" l="1"/>
  <c r="F53" i="5"/>
  <c r="N15" i="5"/>
  <c r="N35" i="5"/>
  <c r="N19" i="5"/>
  <c r="N11" i="5"/>
  <c r="C53" i="5"/>
  <c r="K53" i="5"/>
  <c r="E53" i="5"/>
  <c r="M53" i="5"/>
  <c r="N7" i="5"/>
  <c r="H53" i="5"/>
  <c r="J53" i="5"/>
  <c r="J43" i="7"/>
  <c r="N27" i="5"/>
  <c r="N23" i="5"/>
  <c r="N39" i="5"/>
  <c r="I53" i="5"/>
  <c r="N51" i="5"/>
  <c r="N31" i="5"/>
  <c r="N49" i="5"/>
  <c r="G53" i="5"/>
  <c r="D53" i="5"/>
  <c r="L53" i="5"/>
  <c r="N52" i="5"/>
  <c r="N53" i="5" l="1"/>
  <c r="E22" i="4"/>
  <c r="L29" i="1" l="1"/>
  <c r="C53" i="1"/>
  <c r="D53" i="1"/>
  <c r="E53" i="1"/>
  <c r="F53" i="1"/>
  <c r="G53" i="1"/>
  <c r="H53" i="1"/>
  <c r="I53" i="1"/>
  <c r="J53" i="1"/>
  <c r="K53" i="1"/>
  <c r="B53" i="1"/>
  <c r="B52" i="1"/>
  <c r="J11" i="1"/>
  <c r="K11" i="1"/>
  <c r="B11" i="1"/>
  <c r="C43" i="1"/>
  <c r="D43" i="1"/>
  <c r="E43" i="1"/>
  <c r="F43" i="1"/>
  <c r="G43" i="1"/>
  <c r="H43" i="1"/>
  <c r="I43" i="1"/>
  <c r="J43" i="1"/>
  <c r="K43" i="1"/>
  <c r="B43" i="1"/>
  <c r="B39" i="1"/>
  <c r="B50" i="1"/>
  <c r="D23" i="1"/>
  <c r="E23" i="1"/>
  <c r="F23" i="1"/>
  <c r="G23" i="1"/>
  <c r="H23" i="1"/>
  <c r="I23" i="1"/>
  <c r="J23" i="1"/>
  <c r="K23" i="1"/>
  <c r="C23" i="1"/>
  <c r="L25" i="1"/>
  <c r="L34" i="1"/>
  <c r="L26" i="1"/>
  <c r="L13" i="1"/>
  <c r="L14" i="1"/>
  <c r="L17" i="1"/>
  <c r="L18" i="1"/>
  <c r="L20" i="1"/>
  <c r="L21" i="1"/>
  <c r="L22" i="1"/>
  <c r="L45" i="1"/>
  <c r="L5" i="1"/>
  <c r="L6" i="1"/>
  <c r="L48" i="1"/>
  <c r="L49" i="1"/>
  <c r="L37" i="1"/>
  <c r="L38" i="1"/>
  <c r="L40" i="1"/>
  <c r="L41" i="1"/>
  <c r="L42" i="1"/>
  <c r="L8" i="1"/>
  <c r="L9" i="1"/>
  <c r="L10" i="1"/>
  <c r="L33" i="1"/>
  <c r="G35" i="1"/>
  <c r="C35" i="1"/>
  <c r="L43" i="1" l="1"/>
  <c r="L53" i="1"/>
  <c r="J52" i="1"/>
  <c r="K52" i="1"/>
  <c r="I52" i="1"/>
  <c r="H52" i="1"/>
  <c r="G52" i="1"/>
  <c r="F52" i="1"/>
  <c r="E52" i="1"/>
  <c r="D52" i="1"/>
  <c r="C52" i="1"/>
  <c r="K39" i="1"/>
  <c r="J39" i="1"/>
  <c r="I39" i="1"/>
  <c r="H39" i="1"/>
  <c r="G39" i="1"/>
  <c r="F39" i="1"/>
  <c r="E39" i="1"/>
  <c r="D39" i="1"/>
  <c r="C39" i="1"/>
  <c r="J50" i="1"/>
  <c r="J7" i="1"/>
  <c r="J46" i="1"/>
  <c r="J19" i="1"/>
  <c r="J15" i="1"/>
  <c r="J27" i="1"/>
  <c r="J35" i="1"/>
  <c r="J31" i="1"/>
  <c r="I11" i="1"/>
  <c r="H11" i="1"/>
  <c r="G11" i="1"/>
  <c r="F11" i="1"/>
  <c r="E11" i="1"/>
  <c r="D11" i="1"/>
  <c r="C11" i="1"/>
  <c r="K7" i="1"/>
  <c r="K46" i="1"/>
  <c r="K50" i="1"/>
  <c r="I50" i="1"/>
  <c r="H50" i="1"/>
  <c r="G50" i="1"/>
  <c r="F50" i="1"/>
  <c r="E50" i="1"/>
  <c r="D50" i="1"/>
  <c r="C50" i="1"/>
  <c r="I7" i="1"/>
  <c r="H7" i="1"/>
  <c r="G7" i="1"/>
  <c r="F7" i="1"/>
  <c r="E7" i="1"/>
  <c r="D7" i="1"/>
  <c r="C7" i="1"/>
  <c r="B7" i="1"/>
  <c r="I46" i="1"/>
  <c r="H46" i="1"/>
  <c r="G46" i="1"/>
  <c r="F46" i="1"/>
  <c r="E46" i="1"/>
  <c r="D46" i="1"/>
  <c r="C46" i="1"/>
  <c r="B46" i="1"/>
  <c r="B23" i="1"/>
  <c r="L23" i="1" s="1"/>
  <c r="K19" i="1"/>
  <c r="I19" i="1"/>
  <c r="H19" i="1"/>
  <c r="G19" i="1"/>
  <c r="F19" i="1"/>
  <c r="E19" i="1"/>
  <c r="D19" i="1"/>
  <c r="C19" i="1"/>
  <c r="B19" i="1"/>
  <c r="K15" i="1"/>
  <c r="I15" i="1"/>
  <c r="H15" i="1"/>
  <c r="G15" i="1"/>
  <c r="F15" i="1"/>
  <c r="E15" i="1"/>
  <c r="D15" i="1"/>
  <c r="C15" i="1"/>
  <c r="B15" i="1"/>
  <c r="I27" i="1"/>
  <c r="H27" i="1"/>
  <c r="G27" i="1"/>
  <c r="F27" i="1"/>
  <c r="E27" i="1"/>
  <c r="D27" i="1"/>
  <c r="C27" i="1"/>
  <c r="B27" i="1"/>
  <c r="K35" i="1"/>
  <c r="I35" i="1"/>
  <c r="H35" i="1"/>
  <c r="F35" i="1"/>
  <c r="E35" i="1"/>
  <c r="D35" i="1"/>
  <c r="B35" i="1"/>
  <c r="L30" i="1"/>
  <c r="K31" i="1"/>
  <c r="I31" i="1"/>
  <c r="G31" i="1"/>
  <c r="F31" i="1"/>
  <c r="E31" i="1"/>
  <c r="D31" i="1"/>
  <c r="C31" i="1"/>
  <c r="B31" i="1"/>
  <c r="L39" i="1" l="1"/>
  <c r="L11" i="1"/>
  <c r="L52" i="1"/>
  <c r="L27" i="1"/>
  <c r="L15" i="1"/>
  <c r="L35" i="1"/>
  <c r="L19" i="1"/>
  <c r="L46" i="1"/>
  <c r="L7" i="1"/>
  <c r="L50" i="1"/>
  <c r="I54" i="1"/>
  <c r="D54" i="1"/>
  <c r="C54" i="1"/>
  <c r="H54" i="1"/>
  <c r="K54" i="1"/>
  <c r="J54" i="1"/>
  <c r="F54" i="1"/>
  <c r="E54" i="1"/>
  <c r="L31" i="1"/>
  <c r="G54" i="1"/>
  <c r="B54" i="1"/>
  <c r="L54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4" refreshedVersion="4" background="1" saveData="1">
    <webPr sourceData="1" parsePre="1" consecutive="1" xl2000="1" url="file:///C:/Users/james.castiola/AppData/Local/Temp/SAS%20Temporary%20Files/_TD14904_BY8FKS1_/sashtml1.htm#IDX" htmlTables="1">
      <tables count="1">
        <x v="2"/>
      </tables>
    </webPr>
  </connection>
  <connection id="2" xr16:uid="{00000000-0015-0000-FFFF-FFFF01000000}" name="Connection1" type="4" refreshedVersion="4" background="1" saveData="1">
    <webPr sourceData="1" parsePre="1" consecutive="1" xl2000="1" url="file:///C:/Users/james.castiola/AppData/Local/Temp/SAS%20Temporary%20Files/_TD14904_BY8FKS1_/sashtml1.htm#IDX" htmlTables="1">
      <tables count="1">
        <x v="2"/>
      </tables>
    </webPr>
  </connection>
  <connection id="3" xr16:uid="{00000000-0015-0000-FFFF-FFFF02000000}" name="Connection2" type="4" refreshedVersion="4" background="1" saveData="1">
    <webPr sourceData="1" parsePre="1" consecutive="1" xl2000="1" url="file:///C:/Users/james.castiola/AppData/Local/Temp/SAS%20Temporary%20Files/_TD14904_BY8FKS1_/sashtml1.htm#IDX" htmlTables="1">
      <tables count="1">
        <x v="2"/>
      </tables>
    </webPr>
  </connection>
  <connection id="4" xr16:uid="{00000000-0015-0000-FFFF-FFFF03000000}" name="Connection3" type="4" refreshedVersion="4" background="1" saveData="1">
    <webPr sourceData="1" parsePre="1" consecutive="1" xl2000="1" url="file:///C:/Users/james.castiola/AppData/Local/Temp/SAS%20Temporary%20Files/_TD14904_BY8FKS1_/sashtml1.htm#IDX" htmlTables="1">
      <tables count="1">
        <x v="2"/>
      </tables>
    </webPr>
  </connection>
  <connection id="5" xr16:uid="{00000000-0015-0000-FFFF-FFFF04000000}" name="Connection4" type="4" refreshedVersion="4" background="1" saveData="1">
    <webPr sourceData="1" parsePre="1" consecutive="1" xl2000="1" url="file:///C:/Users/james.castiola/AppData/Local/Temp/SAS%20Temporary%20Files/_TD14904_BY8FKS1_/sashtml1.htm#IDX" htmlTables="1">
      <tables count="1">
        <x v="2"/>
      </tables>
    </webPr>
  </connection>
  <connection id="6" xr16:uid="{00000000-0015-0000-FFFF-FFFF05000000}" name="Connection5" type="4" refreshedVersion="6" background="1" saveData="1">
    <webPr sourceData="1" parsePre="1" consecutive="1" xl2000="1" url="file://C:\Users\james.castiola\AppData\Local\Temp\SAS Temporary Files\_TD1288_INSTUM00013346_\sashtml1.htm#IDX" htmlTables="1">
      <tables count="1">
        <x v="2"/>
      </tables>
    </webPr>
  </connection>
  <connection id="7" xr16:uid="{00000000-0015-0000-FFFF-FFFF06000000}" name="Connection51" type="4" refreshedVersion="6" background="1" saveData="1">
    <webPr sourceData="1" parsePre="1" consecutive="1" xl2000="1" url="file://C:\Users\james.castiola\AppData\Local\Temp\SAS Temporary Files\_TD1288_INSTUM00013346_\sashtml1.htm#IDX" htmlTables="1">
      <tables count="1">
        <x v="2"/>
      </tables>
    </webPr>
  </connection>
  <connection id="8" xr16:uid="{00000000-0015-0000-FFFF-FFFF07000000}" name="Connection6" type="4" refreshedVersion="6" background="1" saveData="1">
    <webPr sourceData="1" parsePre="1" consecutive="1" xl2000="1" url="file://C:\Users\james.castiola\AppData\Local\Temp\SAS Temporary Files\_TD15320_INSTUM00013346_\sashtml.htm#IDX" htmlTables="1">
      <tables count="1">
        <x v="2"/>
      </tables>
    </webPr>
  </connection>
  <connection id="9" xr16:uid="{312A7B4F-AD42-41C0-B017-6B51BD222CAD}" name="Connection7" type="4" refreshedVersion="7" background="1" saveData="1">
    <webPr sourceData="1" parsePre="1" consecutive="1" xl2000="1" url="file://C:\Users\james.castiola\AppData\Local\Temp\SAS Temporary Files\_TD17144_INSTUM00013346_\sashtml1.htm#IDX" htmlTables="1">
      <tables count="1">
        <x v="2"/>
      </tables>
    </webPr>
  </connection>
  <connection id="10" xr16:uid="{F292AC15-2313-4511-8479-6A92F68C4D48}" name="Connection8" type="4" refreshedVersion="8" background="1" saveData="1">
    <webPr sourceData="1" parsePre="1" consecutive="1" xl2000="1" url="file://C:\Users\james.castiola\AppData\Local\Temp\SAS Temporary Files\_TD19764_INSTUM00013346_\sashtml2.htm#IDX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<sst xmlns="http://schemas.openxmlformats.org/spreadsheetml/2006/main" count="510" uniqueCount="56">
  <si>
    <t>CAPS</t>
  </si>
  <si>
    <t>CEHD</t>
  </si>
  <si>
    <t>CLA</t>
  </si>
  <si>
    <t>CM</t>
  </si>
  <si>
    <t>CN</t>
  </si>
  <si>
    <t>CPCS</t>
  </si>
  <si>
    <t>CSM</t>
  </si>
  <si>
    <t>Graduate</t>
  </si>
  <si>
    <t>Undergraduate</t>
  </si>
  <si>
    <t>Total IFTE</t>
  </si>
  <si>
    <t>College of Management</t>
  </si>
  <si>
    <t>Honors College</t>
  </si>
  <si>
    <t>Provost Office</t>
  </si>
  <si>
    <t>TOTAL</t>
  </si>
  <si>
    <t>UMass Boston Total</t>
  </si>
  <si>
    <t>MGS</t>
  </si>
  <si>
    <t>College of Advancing &amp; Professional Studies</t>
  </si>
  <si>
    <t>College of Education &amp; Human Development</t>
  </si>
  <si>
    <t>College of Public &amp; Community Service</t>
  </si>
  <si>
    <t>College of Nursing &amp; Health Sciences</t>
  </si>
  <si>
    <t>McCormack Graduate School of Policy &amp; Global Studies</t>
  </si>
  <si>
    <t>College of Science &amp; Mathematics</t>
  </si>
  <si>
    <t>College of Liberal Arts</t>
  </si>
  <si>
    <t>Note: Totals may appear inaccurate due to rounding</t>
  </si>
  <si>
    <t>GISD</t>
  </si>
  <si>
    <t>College of Global Inclusion and Social Development</t>
  </si>
  <si>
    <t xml:space="preserve">School for the Environmrnt </t>
  </si>
  <si>
    <t>Non -Degree</t>
  </si>
  <si>
    <t>UMass Boston Induced Course -Load Matrix - Fall 2017</t>
  </si>
  <si>
    <t>SFE</t>
  </si>
  <si>
    <t xml:space="preserve">UMass Boston Induced Course -Load Matrix - Fall 2014 </t>
  </si>
  <si>
    <t xml:space="preserve">UMass Boston Induced Course -Load Matrix - Fall 2015 </t>
  </si>
  <si>
    <t>UMass Boston Induced Course -Load Matrix - Fall 2016</t>
  </si>
  <si>
    <t>SFE-G</t>
  </si>
  <si>
    <t>SFE-U</t>
  </si>
  <si>
    <t>UMass Boston Induced Course -Load Matrix - Fall 2018</t>
  </si>
  <si>
    <t>UMass Boston Induced Course -Load Matrix - Fall 2019</t>
  </si>
  <si>
    <t>School for the Environment</t>
  </si>
  <si>
    <t>UMass Boston Induced Course Load Matrix - Fall 2020</t>
  </si>
  <si>
    <t>College of Nursing &amp; Health Science</t>
  </si>
  <si>
    <t>Graduate School of Policy &amp; Global Studies</t>
  </si>
  <si>
    <t>SPS</t>
  </si>
  <si>
    <t>Graduate School of Policy and Global Studies</t>
  </si>
  <si>
    <t>Robert and Donna Manning College of Nursing and Health Sciences</t>
  </si>
  <si>
    <t>College of Education and Human Development</t>
  </si>
  <si>
    <t>School of Global Inclusion and Social Development</t>
  </si>
  <si>
    <t xml:space="preserve">School for the Environment </t>
  </si>
  <si>
    <t>NON-Degree</t>
  </si>
  <si>
    <t>UMass Boston Induced Course Load Matrix - Fall 2021</t>
  </si>
  <si>
    <t>College of Science and Mathematics</t>
  </si>
  <si>
    <t>Total</t>
  </si>
  <si>
    <t>UMass Boston Induced Course Load Matrix - Fall 2022</t>
  </si>
  <si>
    <t>College of Science  and Mathematics</t>
  </si>
  <si>
    <t>Manning College of Nursing and Health Science</t>
  </si>
  <si>
    <t>McCormack Graduate School of Policy and Global Studies</t>
  </si>
  <si>
    <t>Umass Boston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</si>
</sst>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4" fillId="0" borderId="0" xfId="0" applyFont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6" fillId="0" borderId="0" xfId="0" applyFont="1"/>
    <xf numFmtId="0" fontId="13" fillId="0" borderId="0" xfId="0" applyFont="1"/>
    <xf numFmtId="0" fontId="14" fillId="0" borderId="0" xfId="0" applyFont="1"/>
    <xf numFmtId="0" fontId="0" fillId="0" borderId="2" xfId="0" applyBorder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3" fontId="12" fillId="0" borderId="0" xfId="0" applyNumberFormat="1" applyFont="1" applyAlignment="1">
      <alignment horizontal="center"/>
    </xf>
    <xf numFmtId="0" fontId="3" fillId="0" borderId="0" xfId="0" applyFont="1"/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10" fillId="0" borderId="0" xfId="0" applyFont="1"/>
    <xf numFmtId="0" fontId="0" fillId="0" borderId="3" xfId="0" applyBorder="1"/>
    <xf numFmtId="0" fontId="10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15" fillId="0" borderId="0" xfId="0" applyFont="1"/>
    <xf numFmtId="0" fontId="2" fillId="0" borderId="0" xfId="0" applyFont="1"/>
    <xf numFmtId="0" fontId="6" fillId="0" borderId="2" xfId="0" applyFont="1" applyBorder="1" applyAlignment="1">
      <alignment horizontal="center"/>
    </xf>
    <xf numFmtId="0" fontId="16" fillId="0" borderId="0" xfId="0" applyFont="1"/>
    <xf numFmtId="0" fontId="6" fillId="0" borderId="3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2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0" xfId="0" applyFill="1"/>
    <xf numFmtId="0" fontId="9" fillId="0" borderId="2" xfId="0" applyFont="1" applyBorder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overwriteClear" connectionId="2" xr16:uid="{00000000-0016-0000-0000-000000000000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overwriteClear" connectionId="3" xr16:uid="{00000000-0016-0000-0600-000007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overwriteClear" connectionId="10" xr16:uid="{1E29A57D-A0A3-47E4-8A16-CE4FB9B6798F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overwriteClear" connectionId="9" xr16:uid="{9BEC9D7F-D94E-4CB7-B915-2C1709B6F35B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overwriteClear" connectionId="8" xr16:uid="{00000000-0016-0000-0100-00000100000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overwriteClear" connectionId="7" xr16:uid="{00000000-0016-0000-0200-000002000000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overwriteClear" connectionId="6" xr16:uid="{00000000-0016-0000-0300-000003000000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overwriteClear" connectionId="1" xr16:uid="{00000000-0016-0000-0400-000004000000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growShrinkType="overwriteClear" connectionId="5" xr16:uid="{00000000-0016-0000-0500-000005000000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overwriteClear" connectionId="4" xr16:uid="{00000000-0016-0000-0500-000006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9.xml"/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opLeftCell="A19" zoomScaleNormal="100" workbookViewId="0">
      <selection activeCell="N50" sqref="N50"/>
    </sheetView>
  </sheetViews>
  <sheetFormatPr defaultRowHeight="15.75" x14ac:dyDescent="0.25"/>
  <cols>
    <col min="1" max="1" width="35.875" customWidth="1"/>
    <col min="2" max="2" width="6.5" customWidth="1"/>
    <col min="3" max="3" width="6.875" customWidth="1"/>
    <col min="4" max="4" width="6.75" customWidth="1"/>
    <col min="5" max="5" width="6.875" customWidth="1"/>
    <col min="6" max="6" width="5.625" customWidth="1"/>
    <col min="7" max="7" width="6.125" customWidth="1"/>
    <col min="8" max="8" width="6.5" customWidth="1"/>
    <col min="9" max="9" width="6.75" customWidth="1"/>
    <col min="10" max="10" width="7.375" customWidth="1"/>
    <col min="11" max="11" width="5.75" customWidth="1"/>
    <col min="12" max="12" width="8.375" customWidth="1"/>
  </cols>
  <sheetData>
    <row r="1" spans="1:13" ht="18.75" x14ac:dyDescent="0.3">
      <c r="A1" s="2" t="s">
        <v>30</v>
      </c>
    </row>
    <row r="2" spans="1:13" x14ac:dyDescent="0.25">
      <c r="A2" s="11"/>
      <c r="B2" s="11"/>
      <c r="C2" s="11"/>
      <c r="D2" s="11"/>
      <c r="E2" s="11"/>
      <c r="F2" s="11"/>
      <c r="G2" s="11"/>
      <c r="H2" s="11"/>
      <c r="I2" s="11"/>
      <c r="J2" s="3"/>
      <c r="K2" s="11"/>
      <c r="L2" s="11"/>
      <c r="M2" s="11"/>
    </row>
    <row r="3" spans="1:13" ht="31.5" customHeight="1" thickBot="1" x14ac:dyDescent="0.3">
      <c r="A3" s="30"/>
      <c r="B3" s="31" t="s">
        <v>0</v>
      </c>
      <c r="C3" s="31" t="s">
        <v>1</v>
      </c>
      <c r="D3" s="31" t="s">
        <v>2</v>
      </c>
      <c r="E3" s="31" t="s">
        <v>3</v>
      </c>
      <c r="F3" s="31" t="s">
        <v>4</v>
      </c>
      <c r="G3" s="31" t="s">
        <v>5</v>
      </c>
      <c r="H3" s="31" t="s">
        <v>6</v>
      </c>
      <c r="I3" s="31" t="s">
        <v>24</v>
      </c>
      <c r="J3" s="32" t="s">
        <v>27</v>
      </c>
      <c r="K3" s="31" t="s">
        <v>15</v>
      </c>
      <c r="L3" s="31" t="s">
        <v>13</v>
      </c>
      <c r="M3" s="11"/>
    </row>
    <row r="4" spans="1:13" x14ac:dyDescent="0.25">
      <c r="A4" s="27" t="s">
        <v>18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x14ac:dyDescent="0.25">
      <c r="A5" s="11" t="s">
        <v>7</v>
      </c>
      <c r="B5" s="20">
        <v>0</v>
      </c>
      <c r="C5" s="20">
        <v>1</v>
      </c>
      <c r="D5" s="20">
        <v>0</v>
      </c>
      <c r="E5" s="20">
        <v>0</v>
      </c>
      <c r="F5" s="20">
        <v>0</v>
      </c>
      <c r="G5" s="20">
        <v>26</v>
      </c>
      <c r="H5" s="20">
        <v>0</v>
      </c>
      <c r="I5" s="20">
        <v>0</v>
      </c>
      <c r="J5" s="20">
        <v>1</v>
      </c>
      <c r="K5" s="20">
        <v>0</v>
      </c>
      <c r="L5" s="20">
        <v>29</v>
      </c>
      <c r="M5" s="11"/>
    </row>
    <row r="6" spans="1:13" x14ac:dyDescent="0.25">
      <c r="A6" s="11" t="s">
        <v>8</v>
      </c>
      <c r="B6" s="20">
        <v>0</v>
      </c>
      <c r="C6" s="20">
        <v>1</v>
      </c>
      <c r="D6" s="20">
        <v>27</v>
      </c>
      <c r="E6" s="20">
        <v>2</v>
      </c>
      <c r="F6" s="20">
        <v>1</v>
      </c>
      <c r="G6" s="20">
        <v>84</v>
      </c>
      <c r="H6" s="20">
        <v>5</v>
      </c>
      <c r="I6" s="20">
        <v>0</v>
      </c>
      <c r="J6" s="20">
        <v>4</v>
      </c>
      <c r="K6" s="20">
        <v>0</v>
      </c>
      <c r="L6" s="20">
        <v>124</v>
      </c>
      <c r="M6" s="11"/>
    </row>
    <row r="7" spans="1:13" x14ac:dyDescent="0.25">
      <c r="A7" s="21" t="s">
        <v>9</v>
      </c>
      <c r="B7" s="22">
        <v>0</v>
      </c>
      <c r="C7" s="22">
        <v>2</v>
      </c>
      <c r="D7" s="22">
        <v>27</v>
      </c>
      <c r="E7" s="22">
        <v>2</v>
      </c>
      <c r="F7" s="22">
        <v>1</v>
      </c>
      <c r="G7" s="22">
        <v>111</v>
      </c>
      <c r="H7" s="22">
        <v>5</v>
      </c>
      <c r="I7" s="22">
        <v>0</v>
      </c>
      <c r="J7" s="22">
        <v>5</v>
      </c>
      <c r="K7" s="22">
        <v>0</v>
      </c>
      <c r="L7" s="22">
        <v>152</v>
      </c>
      <c r="M7" s="11"/>
    </row>
    <row r="8" spans="1:13" x14ac:dyDescent="0.25">
      <c r="A8" s="27" t="s">
        <v>16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11"/>
      <c r="M8" s="11"/>
    </row>
    <row r="9" spans="1:13" x14ac:dyDescent="0.25">
      <c r="A9" s="11" t="s">
        <v>7</v>
      </c>
      <c r="B9" s="20">
        <v>71</v>
      </c>
      <c r="C9" s="20">
        <v>17</v>
      </c>
      <c r="D9" s="20">
        <v>0</v>
      </c>
      <c r="E9" s="20">
        <v>0</v>
      </c>
      <c r="F9" s="20">
        <v>1</v>
      </c>
      <c r="G9" s="20">
        <v>0</v>
      </c>
      <c r="H9" s="20">
        <v>1</v>
      </c>
      <c r="I9" s="20">
        <v>1</v>
      </c>
      <c r="J9" s="20">
        <v>30</v>
      </c>
      <c r="K9" s="20">
        <v>2</v>
      </c>
      <c r="L9" s="20">
        <v>124</v>
      </c>
      <c r="M9" s="11"/>
    </row>
    <row r="10" spans="1:13" x14ac:dyDescent="0.25">
      <c r="A10" s="11" t="s">
        <v>8</v>
      </c>
      <c r="B10" s="20">
        <v>1</v>
      </c>
      <c r="C10" s="20">
        <v>0</v>
      </c>
      <c r="D10" s="20">
        <v>13</v>
      </c>
      <c r="E10" s="20">
        <v>31</v>
      </c>
      <c r="F10" s="20">
        <v>0</v>
      </c>
      <c r="G10" s="20">
        <v>1</v>
      </c>
      <c r="H10" s="20">
        <v>6</v>
      </c>
      <c r="I10" s="20">
        <v>0</v>
      </c>
      <c r="J10" s="20">
        <v>2</v>
      </c>
      <c r="K10" s="20">
        <v>0</v>
      </c>
      <c r="L10" s="20">
        <v>53</v>
      </c>
      <c r="M10" s="11"/>
    </row>
    <row r="11" spans="1:13" x14ac:dyDescent="0.25">
      <c r="A11" s="21" t="s">
        <v>9</v>
      </c>
      <c r="B11" s="22">
        <v>72</v>
      </c>
      <c r="C11" s="22">
        <v>17</v>
      </c>
      <c r="D11" s="22">
        <v>14</v>
      </c>
      <c r="E11" s="22">
        <v>31</v>
      </c>
      <c r="F11" s="22">
        <v>1</v>
      </c>
      <c r="G11" s="22">
        <v>1</v>
      </c>
      <c r="H11" s="22">
        <v>7</v>
      </c>
      <c r="I11" s="22">
        <v>1</v>
      </c>
      <c r="J11" s="22">
        <v>32</v>
      </c>
      <c r="K11" s="22">
        <v>2</v>
      </c>
      <c r="L11" s="22">
        <v>177</v>
      </c>
      <c r="M11" s="11"/>
    </row>
    <row r="12" spans="1:13" x14ac:dyDescent="0.25">
      <c r="A12" s="27" t="s">
        <v>17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11"/>
      <c r="M12" s="11"/>
    </row>
    <row r="13" spans="1:13" x14ac:dyDescent="0.25">
      <c r="A13" s="11" t="s">
        <v>7</v>
      </c>
      <c r="B13" s="20">
        <v>3</v>
      </c>
      <c r="C13" s="20">
        <v>724</v>
      </c>
      <c r="D13" s="20">
        <v>14</v>
      </c>
      <c r="E13" s="20">
        <v>0</v>
      </c>
      <c r="F13" s="20">
        <v>0</v>
      </c>
      <c r="G13" s="20">
        <v>0</v>
      </c>
      <c r="H13" s="20">
        <v>1</v>
      </c>
      <c r="I13" s="20">
        <v>67</v>
      </c>
      <c r="J13" s="20">
        <v>63</v>
      </c>
      <c r="K13" s="20">
        <v>0</v>
      </c>
      <c r="L13" s="20">
        <v>873</v>
      </c>
      <c r="M13" s="11"/>
    </row>
    <row r="14" spans="1:13" x14ac:dyDescent="0.25">
      <c r="A14" s="11" t="s">
        <v>8</v>
      </c>
      <c r="B14" s="20">
        <v>0</v>
      </c>
      <c r="C14" s="20">
        <v>83</v>
      </c>
      <c r="D14" s="20">
        <v>28</v>
      </c>
      <c r="E14" s="20">
        <v>2</v>
      </c>
      <c r="F14" s="20">
        <v>0</v>
      </c>
      <c r="G14" s="20">
        <v>1</v>
      </c>
      <c r="H14" s="20">
        <v>2</v>
      </c>
      <c r="I14" s="20">
        <v>0</v>
      </c>
      <c r="J14" s="20">
        <v>12</v>
      </c>
      <c r="K14" s="20">
        <v>0</v>
      </c>
      <c r="L14" s="20">
        <v>129</v>
      </c>
      <c r="M14" s="11"/>
    </row>
    <row r="15" spans="1:13" x14ac:dyDescent="0.25">
      <c r="A15" s="21" t="s">
        <v>9</v>
      </c>
      <c r="B15" s="22">
        <v>3</v>
      </c>
      <c r="C15" s="22">
        <v>807</v>
      </c>
      <c r="D15" s="22">
        <v>42</v>
      </c>
      <c r="E15" s="22">
        <v>3</v>
      </c>
      <c r="F15" s="22">
        <v>0</v>
      </c>
      <c r="G15" s="22">
        <v>1</v>
      </c>
      <c r="H15" s="22">
        <v>3</v>
      </c>
      <c r="I15" s="22">
        <v>67</v>
      </c>
      <c r="J15" s="22">
        <v>75</v>
      </c>
      <c r="K15" s="22">
        <v>0</v>
      </c>
      <c r="L15" s="23">
        <v>1001</v>
      </c>
      <c r="M15" s="11"/>
    </row>
    <row r="16" spans="1:13" x14ac:dyDescent="0.25">
      <c r="A16" s="27" t="s">
        <v>10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1"/>
      <c r="M16" s="11"/>
    </row>
    <row r="17" spans="1:13" x14ac:dyDescent="0.25">
      <c r="A17" s="11" t="s">
        <v>7</v>
      </c>
      <c r="B17" s="18">
        <v>1</v>
      </c>
      <c r="C17" s="18">
        <v>0</v>
      </c>
      <c r="D17" s="18">
        <v>0</v>
      </c>
      <c r="E17" s="18">
        <v>362</v>
      </c>
      <c r="F17" s="18">
        <v>1</v>
      </c>
      <c r="G17" s="18">
        <v>0</v>
      </c>
      <c r="H17" s="18">
        <v>1</v>
      </c>
      <c r="I17" s="18">
        <v>0</v>
      </c>
      <c r="J17" s="18">
        <v>29</v>
      </c>
      <c r="K17" s="18">
        <v>1</v>
      </c>
      <c r="L17" s="18">
        <v>396</v>
      </c>
      <c r="M17" s="11"/>
    </row>
    <row r="18" spans="1:13" x14ac:dyDescent="0.25">
      <c r="A18" s="11" t="s">
        <v>8</v>
      </c>
      <c r="B18" s="18">
        <v>0</v>
      </c>
      <c r="C18" s="18">
        <v>0</v>
      </c>
      <c r="D18" s="18">
        <v>40</v>
      </c>
      <c r="E18" s="18">
        <v>855</v>
      </c>
      <c r="F18" s="18">
        <v>3</v>
      </c>
      <c r="G18" s="18">
        <v>0</v>
      </c>
      <c r="H18" s="18">
        <v>25</v>
      </c>
      <c r="I18" s="18">
        <v>0</v>
      </c>
      <c r="J18" s="18">
        <v>20</v>
      </c>
      <c r="K18" s="18">
        <v>0</v>
      </c>
      <c r="L18" s="18">
        <v>943</v>
      </c>
      <c r="M18" s="11"/>
    </row>
    <row r="19" spans="1:13" x14ac:dyDescent="0.25">
      <c r="A19" s="21" t="s">
        <v>9</v>
      </c>
      <c r="B19" s="24">
        <v>1</v>
      </c>
      <c r="C19" s="24">
        <v>0</v>
      </c>
      <c r="D19" s="24">
        <v>40</v>
      </c>
      <c r="E19" s="25">
        <v>1217</v>
      </c>
      <c r="F19" s="24">
        <v>4</v>
      </c>
      <c r="G19" s="24">
        <v>0</v>
      </c>
      <c r="H19" s="24">
        <v>26</v>
      </c>
      <c r="I19" s="24">
        <v>0</v>
      </c>
      <c r="J19" s="24">
        <v>49</v>
      </c>
      <c r="K19" s="24">
        <v>1</v>
      </c>
      <c r="L19" s="25">
        <v>1339</v>
      </c>
      <c r="M19" s="11"/>
    </row>
    <row r="20" spans="1:13" x14ac:dyDescent="0.25">
      <c r="A20" s="27" t="s">
        <v>19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1"/>
      <c r="M20" s="11"/>
    </row>
    <row r="21" spans="1:13" x14ac:dyDescent="0.25">
      <c r="A21" s="11" t="s">
        <v>7</v>
      </c>
      <c r="B21" s="18">
        <v>0</v>
      </c>
      <c r="C21" s="18">
        <v>0</v>
      </c>
      <c r="D21" s="18">
        <v>1</v>
      </c>
      <c r="E21" s="18">
        <v>0</v>
      </c>
      <c r="F21" s="18">
        <v>264</v>
      </c>
      <c r="G21" s="18">
        <v>0</v>
      </c>
      <c r="H21" s="18">
        <v>0</v>
      </c>
      <c r="I21" s="18">
        <v>0</v>
      </c>
      <c r="J21" s="18">
        <v>49</v>
      </c>
      <c r="K21" s="18">
        <v>1</v>
      </c>
      <c r="L21" s="18">
        <v>315</v>
      </c>
      <c r="M21" s="11"/>
    </row>
    <row r="22" spans="1:13" x14ac:dyDescent="0.25">
      <c r="A22" s="11" t="s">
        <v>8</v>
      </c>
      <c r="B22" s="18">
        <v>0</v>
      </c>
      <c r="C22" s="18">
        <v>0</v>
      </c>
      <c r="D22" s="18">
        <v>3</v>
      </c>
      <c r="E22" s="18">
        <v>0</v>
      </c>
      <c r="F22" s="26">
        <v>1037</v>
      </c>
      <c r="G22" s="18">
        <v>0</v>
      </c>
      <c r="H22" s="18">
        <v>8</v>
      </c>
      <c r="I22" s="18">
        <v>0</v>
      </c>
      <c r="J22" s="18">
        <v>2</v>
      </c>
      <c r="K22" s="18">
        <v>0</v>
      </c>
      <c r="L22" s="26">
        <v>1050</v>
      </c>
      <c r="M22" s="11"/>
    </row>
    <row r="23" spans="1:13" x14ac:dyDescent="0.25">
      <c r="A23" s="21" t="s">
        <v>9</v>
      </c>
      <c r="B23" s="24">
        <v>0</v>
      </c>
      <c r="C23" s="24">
        <v>0</v>
      </c>
      <c r="D23" s="24">
        <v>4</v>
      </c>
      <c r="E23" s="24">
        <v>0</v>
      </c>
      <c r="F23" s="25">
        <v>1300</v>
      </c>
      <c r="G23" s="24">
        <v>0</v>
      </c>
      <c r="H23" s="24">
        <v>8</v>
      </c>
      <c r="I23" s="24">
        <v>0</v>
      </c>
      <c r="J23" s="24">
        <v>52</v>
      </c>
      <c r="K23" s="24">
        <v>1</v>
      </c>
      <c r="L23" s="25">
        <v>1365</v>
      </c>
      <c r="M23" s="11"/>
    </row>
    <row r="24" spans="1:13" x14ac:dyDescent="0.25">
      <c r="A24" s="27" t="s">
        <v>20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4"/>
      <c r="M24" s="11"/>
    </row>
    <row r="25" spans="1:13" x14ac:dyDescent="0.25">
      <c r="A25" s="11" t="s">
        <v>7</v>
      </c>
      <c r="B25" s="18">
        <v>0</v>
      </c>
      <c r="C25" s="18">
        <v>2</v>
      </c>
      <c r="D25" s="18">
        <v>2</v>
      </c>
      <c r="E25" s="18">
        <v>2</v>
      </c>
      <c r="F25" s="18">
        <v>2</v>
      </c>
      <c r="G25" s="18">
        <v>1</v>
      </c>
      <c r="H25" s="18">
        <v>0</v>
      </c>
      <c r="I25" s="18">
        <v>0</v>
      </c>
      <c r="J25" s="18">
        <v>13</v>
      </c>
      <c r="K25" s="18">
        <v>238</v>
      </c>
      <c r="L25" s="18">
        <v>259</v>
      </c>
      <c r="M25" s="11"/>
    </row>
    <row r="26" spans="1:13" x14ac:dyDescent="0.25">
      <c r="A26" s="21" t="s">
        <v>9</v>
      </c>
      <c r="B26" s="24">
        <v>0</v>
      </c>
      <c r="C26" s="24">
        <v>2</v>
      </c>
      <c r="D26" s="24">
        <v>2</v>
      </c>
      <c r="E26" s="24">
        <v>2</v>
      </c>
      <c r="F26" s="24">
        <v>2</v>
      </c>
      <c r="G26" s="24">
        <v>1</v>
      </c>
      <c r="H26" s="24">
        <v>0</v>
      </c>
      <c r="I26" s="24">
        <v>0</v>
      </c>
      <c r="J26" s="24">
        <v>13</v>
      </c>
      <c r="K26" s="24">
        <v>238</v>
      </c>
      <c r="L26" s="24">
        <v>259</v>
      </c>
      <c r="M26" s="11"/>
    </row>
    <row r="27" spans="1:13" x14ac:dyDescent="0.25">
      <c r="A27" s="27" t="s">
        <v>11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4"/>
      <c r="M27" s="11"/>
    </row>
    <row r="28" spans="1:13" x14ac:dyDescent="0.25">
      <c r="A28" s="11" t="s">
        <v>8</v>
      </c>
      <c r="B28" s="18">
        <v>0</v>
      </c>
      <c r="C28" s="18">
        <v>0</v>
      </c>
      <c r="D28" s="18">
        <v>24</v>
      </c>
      <c r="E28" s="18">
        <v>5</v>
      </c>
      <c r="F28" s="18">
        <v>6</v>
      </c>
      <c r="G28" s="18">
        <v>0</v>
      </c>
      <c r="H28" s="18">
        <v>22</v>
      </c>
      <c r="I28" s="18">
        <v>0</v>
      </c>
      <c r="J28" s="18">
        <v>0</v>
      </c>
      <c r="K28" s="18">
        <v>0</v>
      </c>
      <c r="L28" s="18">
        <v>56</v>
      </c>
      <c r="M28" s="11"/>
    </row>
    <row r="29" spans="1:13" x14ac:dyDescent="0.25">
      <c r="A29" s="21" t="s">
        <v>9</v>
      </c>
      <c r="B29" s="24">
        <v>0</v>
      </c>
      <c r="C29" s="24">
        <v>0</v>
      </c>
      <c r="D29" s="24">
        <v>24</v>
      </c>
      <c r="E29" s="24">
        <v>5</v>
      </c>
      <c r="F29" s="24">
        <v>6</v>
      </c>
      <c r="G29" s="24">
        <v>0</v>
      </c>
      <c r="H29" s="24">
        <v>22</v>
      </c>
      <c r="I29" s="24">
        <v>0</v>
      </c>
      <c r="J29" s="24">
        <v>0</v>
      </c>
      <c r="K29" s="24">
        <v>0</v>
      </c>
      <c r="L29" s="24">
        <v>56</v>
      </c>
      <c r="M29" s="11"/>
    </row>
    <row r="30" spans="1:13" x14ac:dyDescent="0.25">
      <c r="A30" s="27" t="s">
        <v>22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4"/>
      <c r="M30" s="11"/>
    </row>
    <row r="31" spans="1:13" x14ac:dyDescent="0.25">
      <c r="A31" s="11" t="s">
        <v>7</v>
      </c>
      <c r="B31" s="18">
        <v>0</v>
      </c>
      <c r="C31" s="18">
        <v>18</v>
      </c>
      <c r="D31" s="18">
        <v>370</v>
      </c>
      <c r="E31" s="18">
        <v>0</v>
      </c>
      <c r="F31" s="18">
        <v>0</v>
      </c>
      <c r="G31" s="18">
        <v>0</v>
      </c>
      <c r="H31" s="18">
        <v>2</v>
      </c>
      <c r="I31" s="18">
        <v>0</v>
      </c>
      <c r="J31" s="18">
        <v>31</v>
      </c>
      <c r="K31" s="18">
        <v>6</v>
      </c>
      <c r="L31" s="18">
        <v>427</v>
      </c>
      <c r="M31" s="11"/>
    </row>
    <row r="32" spans="1:13" x14ac:dyDescent="0.25">
      <c r="A32" s="11" t="s">
        <v>8</v>
      </c>
      <c r="B32" s="18">
        <v>1</v>
      </c>
      <c r="C32" s="18">
        <v>83</v>
      </c>
      <c r="D32" s="26">
        <v>3253</v>
      </c>
      <c r="E32" s="18">
        <v>617</v>
      </c>
      <c r="F32" s="18">
        <v>199</v>
      </c>
      <c r="G32" s="18">
        <v>54</v>
      </c>
      <c r="H32" s="18">
        <v>930</v>
      </c>
      <c r="I32" s="18">
        <v>0</v>
      </c>
      <c r="J32" s="18">
        <v>143</v>
      </c>
      <c r="K32" s="18">
        <v>0</v>
      </c>
      <c r="L32" s="26">
        <v>5282</v>
      </c>
      <c r="M32" s="11"/>
    </row>
    <row r="33" spans="1:13" x14ac:dyDescent="0.25">
      <c r="A33" s="21" t="s">
        <v>9</v>
      </c>
      <c r="B33" s="24">
        <v>1</v>
      </c>
      <c r="C33" s="24">
        <v>101</v>
      </c>
      <c r="D33" s="25">
        <v>3623</v>
      </c>
      <c r="E33" s="24">
        <v>617</v>
      </c>
      <c r="F33" s="24">
        <v>200</v>
      </c>
      <c r="G33" s="24">
        <v>54</v>
      </c>
      <c r="H33" s="24">
        <v>932</v>
      </c>
      <c r="I33" s="24">
        <v>0</v>
      </c>
      <c r="J33" s="24">
        <v>174</v>
      </c>
      <c r="K33" s="24">
        <v>6</v>
      </c>
      <c r="L33" s="25">
        <v>5709</v>
      </c>
      <c r="M33" s="11"/>
    </row>
    <row r="34" spans="1:13" x14ac:dyDescent="0.25">
      <c r="A34" s="27" t="s">
        <v>12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4"/>
      <c r="M34" s="11"/>
    </row>
    <row r="35" spans="1:13" x14ac:dyDescent="0.25">
      <c r="A35" s="11" t="s">
        <v>7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1"/>
    </row>
    <row r="36" spans="1:13" x14ac:dyDescent="0.25">
      <c r="A36" s="11" t="s">
        <v>8</v>
      </c>
      <c r="B36" s="18">
        <v>0</v>
      </c>
      <c r="C36" s="18">
        <v>0</v>
      </c>
      <c r="D36" s="18">
        <v>61</v>
      </c>
      <c r="E36" s="18">
        <v>104</v>
      </c>
      <c r="F36" s="18">
        <v>2</v>
      </c>
      <c r="G36" s="18">
        <v>0</v>
      </c>
      <c r="H36" s="18">
        <v>162</v>
      </c>
      <c r="I36" s="18">
        <v>0</v>
      </c>
      <c r="J36" s="18">
        <v>4</v>
      </c>
      <c r="K36" s="18">
        <v>0</v>
      </c>
      <c r="L36" s="18">
        <v>334</v>
      </c>
      <c r="M36" s="11"/>
    </row>
    <row r="37" spans="1:13" x14ac:dyDescent="0.25">
      <c r="A37" s="21" t="s">
        <v>9</v>
      </c>
      <c r="B37" s="24">
        <v>0</v>
      </c>
      <c r="C37" s="24">
        <v>0</v>
      </c>
      <c r="D37" s="24">
        <v>61</v>
      </c>
      <c r="E37" s="24">
        <v>104</v>
      </c>
      <c r="F37" s="24">
        <v>2</v>
      </c>
      <c r="G37" s="24">
        <v>0</v>
      </c>
      <c r="H37" s="24">
        <v>162</v>
      </c>
      <c r="I37" s="24">
        <v>0</v>
      </c>
      <c r="J37" s="24">
        <v>4</v>
      </c>
      <c r="K37" s="24">
        <v>0</v>
      </c>
      <c r="L37" s="24">
        <v>334</v>
      </c>
      <c r="M37" s="11"/>
    </row>
    <row r="38" spans="1:13" x14ac:dyDescent="0.25">
      <c r="A38" s="27" t="s">
        <v>25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4"/>
      <c r="M38" s="11"/>
    </row>
    <row r="39" spans="1:13" x14ac:dyDescent="0.25">
      <c r="A39" s="11" t="s">
        <v>7</v>
      </c>
      <c r="B39" s="18">
        <v>0</v>
      </c>
      <c r="C39" s="18">
        <v>1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24</v>
      </c>
      <c r="J39" s="18">
        <v>9</v>
      </c>
      <c r="K39" s="18">
        <v>1</v>
      </c>
      <c r="L39" s="18">
        <v>35</v>
      </c>
      <c r="M39" s="11"/>
    </row>
    <row r="40" spans="1:13" x14ac:dyDescent="0.25">
      <c r="A40" s="21" t="s">
        <v>9</v>
      </c>
      <c r="B40" s="24">
        <v>0</v>
      </c>
      <c r="C40" s="24">
        <v>1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24</v>
      </c>
      <c r="J40" s="24">
        <v>9</v>
      </c>
      <c r="K40" s="24">
        <v>1</v>
      </c>
      <c r="L40" s="24">
        <v>35</v>
      </c>
      <c r="M40" s="11"/>
    </row>
    <row r="41" spans="1:13" x14ac:dyDescent="0.25">
      <c r="A41" s="27" t="s">
        <v>21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4"/>
      <c r="M41" s="11"/>
    </row>
    <row r="42" spans="1:13" x14ac:dyDescent="0.25">
      <c r="A42" s="11" t="s">
        <v>7</v>
      </c>
      <c r="B42" s="18">
        <v>0</v>
      </c>
      <c r="C42" s="18">
        <v>4</v>
      </c>
      <c r="D42" s="18">
        <v>2</v>
      </c>
      <c r="E42" s="18">
        <v>3</v>
      </c>
      <c r="F42" s="18">
        <v>0</v>
      </c>
      <c r="G42" s="18">
        <v>0</v>
      </c>
      <c r="H42" s="18">
        <v>242</v>
      </c>
      <c r="I42" s="18">
        <v>0</v>
      </c>
      <c r="J42" s="18">
        <v>21</v>
      </c>
      <c r="K42" s="18">
        <v>2</v>
      </c>
      <c r="L42" s="18">
        <v>275</v>
      </c>
      <c r="M42" s="11"/>
    </row>
    <row r="43" spans="1:13" x14ac:dyDescent="0.25">
      <c r="A43" s="11" t="s">
        <v>8</v>
      </c>
      <c r="B43" s="18">
        <v>0</v>
      </c>
      <c r="C43" s="18">
        <v>13</v>
      </c>
      <c r="D43" s="18">
        <v>371</v>
      </c>
      <c r="E43" s="18">
        <v>190</v>
      </c>
      <c r="F43" s="18">
        <v>145</v>
      </c>
      <c r="G43" s="18">
        <v>8</v>
      </c>
      <c r="H43" s="26">
        <v>1318</v>
      </c>
      <c r="I43" s="18">
        <v>0</v>
      </c>
      <c r="J43" s="18">
        <v>76</v>
      </c>
      <c r="K43" s="18">
        <v>0</v>
      </c>
      <c r="L43" s="26">
        <v>2121</v>
      </c>
      <c r="M43" s="11"/>
    </row>
    <row r="44" spans="1:13" x14ac:dyDescent="0.25">
      <c r="A44" s="21" t="s">
        <v>9</v>
      </c>
      <c r="B44" s="24">
        <v>0</v>
      </c>
      <c r="C44" s="24">
        <v>18</v>
      </c>
      <c r="D44" s="24">
        <v>373</v>
      </c>
      <c r="E44" s="24">
        <v>193</v>
      </c>
      <c r="F44" s="24">
        <v>145</v>
      </c>
      <c r="G44" s="24">
        <v>8</v>
      </c>
      <c r="H44" s="25">
        <v>1561</v>
      </c>
      <c r="I44" s="24">
        <v>0</v>
      </c>
      <c r="J44" s="24">
        <v>96</v>
      </c>
      <c r="K44" s="24">
        <v>2</v>
      </c>
      <c r="L44" s="25">
        <v>2396</v>
      </c>
      <c r="M44" s="11"/>
    </row>
    <row r="45" spans="1:13" x14ac:dyDescent="0.25">
      <c r="A45" s="27" t="s">
        <v>14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4"/>
      <c r="M45" s="11"/>
    </row>
    <row r="46" spans="1:13" x14ac:dyDescent="0.25">
      <c r="A46" s="11" t="s">
        <v>7</v>
      </c>
      <c r="B46" s="18">
        <v>76</v>
      </c>
      <c r="C46" s="18">
        <v>768</v>
      </c>
      <c r="D46" s="18">
        <v>388</v>
      </c>
      <c r="E46" s="18">
        <v>368</v>
      </c>
      <c r="F46" s="18">
        <v>268</v>
      </c>
      <c r="G46" s="18">
        <v>27</v>
      </c>
      <c r="H46" s="18">
        <v>247</v>
      </c>
      <c r="I46" s="18">
        <v>91</v>
      </c>
      <c r="J46" s="18">
        <v>248</v>
      </c>
      <c r="K46" s="18">
        <v>251</v>
      </c>
      <c r="L46" s="26">
        <v>2732</v>
      </c>
      <c r="M46" s="11"/>
    </row>
    <row r="47" spans="1:13" x14ac:dyDescent="0.25">
      <c r="A47" s="11" t="s">
        <v>8</v>
      </c>
      <c r="B47" s="18">
        <v>2</v>
      </c>
      <c r="C47" s="18">
        <v>180</v>
      </c>
      <c r="D47" s="26">
        <v>3820</v>
      </c>
      <c r="E47" s="26">
        <v>1808</v>
      </c>
      <c r="F47" s="26">
        <v>1394</v>
      </c>
      <c r="G47" s="18">
        <v>149</v>
      </c>
      <c r="H47" s="26">
        <v>2478</v>
      </c>
      <c r="I47" s="18">
        <v>0</v>
      </c>
      <c r="J47" s="18">
        <v>262</v>
      </c>
      <c r="K47" s="18">
        <v>0</v>
      </c>
      <c r="L47" s="26">
        <v>10092</v>
      </c>
      <c r="M47" s="11"/>
    </row>
    <row r="48" spans="1:13" x14ac:dyDescent="0.25">
      <c r="A48" s="27" t="s">
        <v>9</v>
      </c>
      <c r="B48" s="33">
        <v>79</v>
      </c>
      <c r="C48" s="33">
        <v>948</v>
      </c>
      <c r="D48" s="34">
        <v>4208</v>
      </c>
      <c r="E48" s="34">
        <v>2176</v>
      </c>
      <c r="F48" s="34">
        <v>1661</v>
      </c>
      <c r="G48" s="33">
        <v>176</v>
      </c>
      <c r="H48" s="34">
        <v>2725</v>
      </c>
      <c r="I48" s="33">
        <v>91</v>
      </c>
      <c r="J48" s="33">
        <v>509</v>
      </c>
      <c r="K48" s="33">
        <v>251</v>
      </c>
      <c r="L48" s="34">
        <v>12824</v>
      </c>
      <c r="M48" s="11"/>
    </row>
    <row r="49" spans="1:13" s="28" customFormat="1" ht="12" x14ac:dyDescent="0.2">
      <c r="A49" s="28" t="s">
        <v>23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  <row r="50" spans="1:13" x14ac:dyDescent="0.25">
      <c r="A50" s="1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11"/>
    </row>
    <row r="51" spans="1:13" x14ac:dyDescent="0.25">
      <c r="A51" s="1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11"/>
    </row>
    <row r="52" spans="1:13" x14ac:dyDescent="0.25">
      <c r="A52" s="1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11"/>
    </row>
    <row r="53" spans="1:13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</sheetData>
  <pageMargins left="0.7" right="0.7" top="0.75" bottom="0.75" header="0.3" footer="0.3"/>
  <pageSetup scale="74" orientation="portrait" r:id="rId1"/>
  <headerFooter>
    <oddHeader xml:space="preserve">&amp;L&amp;"-,Bold"&amp;11College Level Data&amp;C&amp;"-,Bold"&amp;11Table 26&amp;R&amp;"-,Bold"&amp;11UMass Boston Induced Course - Load Matrix </oddHeader>
    <oddFooter>&amp;L&amp;"-,Bold"&amp;11Office of Institutional Research, UMass Boston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30AFA-0B72-4669-B2D6-2C4F16034A52}">
  <dimension ref="A1:J43"/>
  <sheetViews>
    <sheetView tabSelected="1" topLeftCell="A24" zoomScaleNormal="100" workbookViewId="0">
      <selection activeCell="M17" sqref="M17"/>
    </sheetView>
  </sheetViews>
  <sheetFormatPr defaultRowHeight="15.75" x14ac:dyDescent="0.25"/>
  <cols>
    <col min="1" max="1" width="16" customWidth="1"/>
    <col min="7" max="7" width="12" customWidth="1"/>
  </cols>
  <sheetData>
    <row r="1" spans="1:10" ht="18.75" x14ac:dyDescent="0.3">
      <c r="A1" s="2" t="s">
        <v>51</v>
      </c>
    </row>
    <row r="2" spans="1:10" ht="18.75" x14ac:dyDescent="0.3">
      <c r="A2" s="2"/>
    </row>
    <row r="3" spans="1:10" s="6" customFormat="1" ht="16.5" thickBot="1" x14ac:dyDescent="0.3">
      <c r="A3" s="66"/>
      <c r="B3" s="31" t="s">
        <v>1</v>
      </c>
      <c r="C3" s="31" t="s">
        <v>2</v>
      </c>
      <c r="D3" s="31" t="s">
        <v>3</v>
      </c>
      <c r="E3" s="31" t="s">
        <v>4</v>
      </c>
      <c r="F3" s="31" t="s">
        <v>6</v>
      </c>
      <c r="G3" s="31" t="s">
        <v>47</v>
      </c>
      <c r="H3" s="31" t="s">
        <v>29</v>
      </c>
      <c r="I3" s="31" t="s">
        <v>41</v>
      </c>
      <c r="J3" s="31" t="s">
        <v>50</v>
      </c>
    </row>
    <row r="4" spans="1:10" x14ac:dyDescent="0.25">
      <c r="A4" s="6" t="s">
        <v>22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x14ac:dyDescent="0.25">
      <c r="A5" t="s">
        <v>7</v>
      </c>
      <c r="B5" s="5">
        <v>10</v>
      </c>
      <c r="C5" s="5">
        <v>269</v>
      </c>
      <c r="D5" s="5">
        <v>1</v>
      </c>
      <c r="E5" s="5">
        <v>1</v>
      </c>
      <c r="F5" s="5">
        <v>1</v>
      </c>
      <c r="G5" s="5">
        <v>6</v>
      </c>
      <c r="H5" s="5">
        <v>0</v>
      </c>
      <c r="I5" s="5">
        <v>3</v>
      </c>
      <c r="J5" s="5">
        <v>292</v>
      </c>
    </row>
    <row r="6" spans="1:10" x14ac:dyDescent="0.25">
      <c r="A6" t="s">
        <v>8</v>
      </c>
      <c r="B6" s="5">
        <v>148</v>
      </c>
      <c r="C6" s="19">
        <v>2915</v>
      </c>
      <c r="D6" s="5">
        <v>595</v>
      </c>
      <c r="E6" s="5">
        <v>255</v>
      </c>
      <c r="F6" s="19">
        <v>1131</v>
      </c>
      <c r="G6" s="5">
        <v>122</v>
      </c>
      <c r="H6" s="5">
        <v>70</v>
      </c>
      <c r="I6" s="5">
        <v>10</v>
      </c>
      <c r="J6" s="19">
        <v>5246</v>
      </c>
    </row>
    <row r="7" spans="1:10" s="6" customFormat="1" x14ac:dyDescent="0.25">
      <c r="A7" s="12" t="s">
        <v>9</v>
      </c>
      <c r="B7" s="13">
        <v>159</v>
      </c>
      <c r="C7" s="47">
        <v>3185</v>
      </c>
      <c r="D7" s="13">
        <v>597</v>
      </c>
      <c r="E7" s="13">
        <v>256</v>
      </c>
      <c r="F7" s="47">
        <v>1132</v>
      </c>
      <c r="G7" s="13">
        <v>127</v>
      </c>
      <c r="H7" s="13">
        <v>70</v>
      </c>
      <c r="I7" s="13">
        <v>13</v>
      </c>
      <c r="J7" s="47">
        <v>5538</v>
      </c>
    </row>
    <row r="8" spans="1:10" x14ac:dyDescent="0.25">
      <c r="A8" s="6" t="s">
        <v>52</v>
      </c>
      <c r="B8" s="67"/>
      <c r="C8" s="67"/>
      <c r="D8" s="67"/>
      <c r="E8" s="67"/>
      <c r="F8" s="67"/>
      <c r="G8" s="67"/>
      <c r="H8" s="67"/>
      <c r="I8" s="67"/>
      <c r="J8" s="67"/>
    </row>
    <row r="9" spans="1:10" x14ac:dyDescent="0.25">
      <c r="A9" t="s">
        <v>7</v>
      </c>
      <c r="B9" s="5">
        <v>0</v>
      </c>
      <c r="C9" s="5">
        <v>1</v>
      </c>
      <c r="D9" s="5">
        <v>1</v>
      </c>
      <c r="E9" s="5">
        <v>0</v>
      </c>
      <c r="F9" s="5">
        <v>298</v>
      </c>
      <c r="G9" s="5">
        <v>3</v>
      </c>
      <c r="H9" s="5">
        <v>4</v>
      </c>
      <c r="I9" s="5">
        <v>0</v>
      </c>
      <c r="J9" s="5">
        <v>306</v>
      </c>
    </row>
    <row r="10" spans="1:10" x14ac:dyDescent="0.25">
      <c r="A10" t="s">
        <v>8</v>
      </c>
      <c r="B10" s="5">
        <v>15</v>
      </c>
      <c r="C10" s="5">
        <v>237</v>
      </c>
      <c r="D10" s="5">
        <v>154</v>
      </c>
      <c r="E10" s="5">
        <v>206</v>
      </c>
      <c r="F10" s="19">
        <v>1547</v>
      </c>
      <c r="G10" s="5">
        <v>16</v>
      </c>
      <c r="H10" s="5">
        <v>36</v>
      </c>
      <c r="I10" s="5">
        <v>1</v>
      </c>
      <c r="J10" s="19">
        <v>2212</v>
      </c>
    </row>
    <row r="11" spans="1:10" s="6" customFormat="1" x14ac:dyDescent="0.25">
      <c r="A11" s="12" t="s">
        <v>9</v>
      </c>
      <c r="B11" s="13">
        <v>15</v>
      </c>
      <c r="C11" s="13">
        <v>238</v>
      </c>
      <c r="D11" s="13">
        <v>154</v>
      </c>
      <c r="E11" s="13">
        <v>206</v>
      </c>
      <c r="F11" s="47">
        <v>1846</v>
      </c>
      <c r="G11" s="13">
        <v>19</v>
      </c>
      <c r="H11" s="13">
        <v>39</v>
      </c>
      <c r="I11" s="13">
        <v>1</v>
      </c>
      <c r="J11" s="47">
        <v>2519</v>
      </c>
    </row>
    <row r="12" spans="1:10" x14ac:dyDescent="0.25">
      <c r="A12" s="6" t="s">
        <v>10</v>
      </c>
      <c r="B12" s="67"/>
      <c r="C12" s="67"/>
      <c r="D12" s="67"/>
      <c r="E12" s="67"/>
      <c r="F12" s="67"/>
      <c r="G12" s="67"/>
      <c r="H12" s="67"/>
      <c r="I12" s="67"/>
      <c r="J12" s="67"/>
    </row>
    <row r="13" spans="1:10" x14ac:dyDescent="0.25">
      <c r="A13" t="s">
        <v>7</v>
      </c>
      <c r="B13" s="5">
        <v>0</v>
      </c>
      <c r="C13" s="5">
        <v>2</v>
      </c>
      <c r="D13" s="5">
        <v>620</v>
      </c>
      <c r="E13" s="5">
        <v>1</v>
      </c>
      <c r="F13" s="5">
        <v>0</v>
      </c>
      <c r="G13" s="5">
        <v>3</v>
      </c>
      <c r="H13" s="5">
        <v>0</v>
      </c>
      <c r="I13" s="5">
        <v>1</v>
      </c>
      <c r="J13" s="5">
        <v>628</v>
      </c>
    </row>
    <row r="14" spans="1:10" x14ac:dyDescent="0.25">
      <c r="A14" t="s">
        <v>8</v>
      </c>
      <c r="B14" s="5">
        <v>0</v>
      </c>
      <c r="C14" s="5">
        <v>11</v>
      </c>
      <c r="D14" s="5">
        <v>719</v>
      </c>
      <c r="E14" s="5">
        <v>1</v>
      </c>
      <c r="F14" s="5">
        <v>6</v>
      </c>
      <c r="G14" s="5">
        <v>33</v>
      </c>
      <c r="H14" s="5">
        <v>0</v>
      </c>
      <c r="I14" s="5">
        <v>0</v>
      </c>
      <c r="J14" s="5">
        <v>770</v>
      </c>
    </row>
    <row r="15" spans="1:10" s="6" customFormat="1" x14ac:dyDescent="0.25">
      <c r="A15" s="12" t="s">
        <v>9</v>
      </c>
      <c r="B15" s="13">
        <v>0</v>
      </c>
      <c r="C15" s="13">
        <v>13</v>
      </c>
      <c r="D15" s="47">
        <v>1339</v>
      </c>
      <c r="E15" s="13">
        <v>2</v>
      </c>
      <c r="F15" s="13">
        <v>6</v>
      </c>
      <c r="G15" s="13">
        <v>36</v>
      </c>
      <c r="H15" s="13">
        <v>1</v>
      </c>
      <c r="I15" s="13">
        <v>1</v>
      </c>
      <c r="J15" s="47">
        <v>1397</v>
      </c>
    </row>
    <row r="16" spans="1:10" x14ac:dyDescent="0.25">
      <c r="A16" s="6" t="s">
        <v>53</v>
      </c>
      <c r="B16" s="67"/>
      <c r="C16" s="67"/>
      <c r="D16" s="67"/>
      <c r="E16" s="67"/>
      <c r="F16" s="67"/>
      <c r="G16" s="67"/>
      <c r="H16" s="67"/>
      <c r="I16" s="67"/>
      <c r="J16" s="67"/>
    </row>
    <row r="17" spans="1:10" x14ac:dyDescent="0.25">
      <c r="A17" t="s">
        <v>7</v>
      </c>
      <c r="B17" s="5">
        <v>0</v>
      </c>
      <c r="C17" s="5">
        <v>0</v>
      </c>
      <c r="D17" s="5">
        <v>0</v>
      </c>
      <c r="E17" s="5">
        <v>157</v>
      </c>
      <c r="F17" s="5">
        <v>0</v>
      </c>
      <c r="G17" s="5">
        <v>12</v>
      </c>
      <c r="H17" s="5">
        <v>0</v>
      </c>
      <c r="I17" s="5">
        <v>0</v>
      </c>
      <c r="J17" s="5">
        <v>169</v>
      </c>
    </row>
    <row r="18" spans="1:10" x14ac:dyDescent="0.25">
      <c r="A18" t="s">
        <v>8</v>
      </c>
      <c r="B18" s="5">
        <v>0</v>
      </c>
      <c r="C18" s="5">
        <v>4</v>
      </c>
      <c r="D18" s="5">
        <v>0</v>
      </c>
      <c r="E18" s="5">
        <v>958</v>
      </c>
      <c r="F18" s="5">
        <v>6</v>
      </c>
      <c r="G18" s="5">
        <v>1</v>
      </c>
      <c r="H18" s="5">
        <v>0</v>
      </c>
      <c r="I18" s="5">
        <v>0</v>
      </c>
      <c r="J18" s="5">
        <v>969</v>
      </c>
    </row>
    <row r="19" spans="1:10" s="6" customFormat="1" x14ac:dyDescent="0.25">
      <c r="A19" s="12" t="s">
        <v>9</v>
      </c>
      <c r="B19" s="13">
        <v>0</v>
      </c>
      <c r="C19" s="13">
        <v>4</v>
      </c>
      <c r="D19" s="13">
        <v>0</v>
      </c>
      <c r="E19" s="47">
        <v>1115</v>
      </c>
      <c r="F19" s="13">
        <v>6</v>
      </c>
      <c r="G19" s="13">
        <v>13</v>
      </c>
      <c r="H19" s="13">
        <v>0</v>
      </c>
      <c r="I19" s="13">
        <v>0</v>
      </c>
      <c r="J19" s="47">
        <v>1138</v>
      </c>
    </row>
    <row r="20" spans="1:10" x14ac:dyDescent="0.25">
      <c r="A20" s="6" t="s">
        <v>44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t="s">
        <v>7</v>
      </c>
      <c r="B21" s="5">
        <v>644</v>
      </c>
      <c r="C21" s="5">
        <v>5</v>
      </c>
      <c r="D21" s="5">
        <v>0</v>
      </c>
      <c r="E21" s="5">
        <v>0</v>
      </c>
      <c r="F21" s="5">
        <v>0</v>
      </c>
      <c r="G21" s="5">
        <v>30</v>
      </c>
      <c r="H21" s="5">
        <v>0</v>
      </c>
      <c r="I21" s="5">
        <v>0</v>
      </c>
      <c r="J21" s="5">
        <v>680</v>
      </c>
    </row>
    <row r="22" spans="1:10" x14ac:dyDescent="0.25">
      <c r="A22" t="s">
        <v>8</v>
      </c>
      <c r="B22" s="5">
        <v>116</v>
      </c>
      <c r="C22" s="5">
        <v>42</v>
      </c>
      <c r="D22" s="5">
        <v>5</v>
      </c>
      <c r="E22" s="5">
        <v>6</v>
      </c>
      <c r="F22" s="5">
        <v>13</v>
      </c>
      <c r="G22" s="5">
        <v>1</v>
      </c>
      <c r="H22" s="5">
        <v>1</v>
      </c>
      <c r="I22" s="5">
        <v>0</v>
      </c>
      <c r="J22" s="5">
        <v>184</v>
      </c>
    </row>
    <row r="23" spans="1:10" s="6" customFormat="1" x14ac:dyDescent="0.25">
      <c r="A23" s="12" t="s">
        <v>9</v>
      </c>
      <c r="B23" s="13">
        <v>760</v>
      </c>
      <c r="C23" s="13">
        <v>48</v>
      </c>
      <c r="D23" s="13">
        <v>5</v>
      </c>
      <c r="E23" s="13">
        <v>6</v>
      </c>
      <c r="F23" s="13">
        <v>13</v>
      </c>
      <c r="G23" s="13">
        <v>31</v>
      </c>
      <c r="H23" s="13">
        <v>1</v>
      </c>
      <c r="I23" s="13">
        <v>1</v>
      </c>
      <c r="J23" s="13">
        <v>864</v>
      </c>
    </row>
    <row r="24" spans="1:10" x14ac:dyDescent="0.25">
      <c r="A24" s="6" t="s">
        <v>54</v>
      </c>
      <c r="B24" s="67"/>
      <c r="C24" s="67"/>
      <c r="D24" s="67"/>
      <c r="E24" s="67"/>
      <c r="F24" s="67"/>
      <c r="G24" s="67"/>
      <c r="H24" s="67"/>
      <c r="I24" s="67"/>
      <c r="J24" s="67"/>
    </row>
    <row r="25" spans="1:10" x14ac:dyDescent="0.25">
      <c r="A25" t="s">
        <v>7</v>
      </c>
      <c r="B25" s="5">
        <v>2</v>
      </c>
      <c r="C25" s="5">
        <v>7</v>
      </c>
      <c r="D25" s="5">
        <v>1</v>
      </c>
      <c r="E25" s="5">
        <v>3</v>
      </c>
      <c r="F25" s="5">
        <v>0</v>
      </c>
      <c r="G25" s="5">
        <v>5</v>
      </c>
      <c r="H25" s="5">
        <v>1</v>
      </c>
      <c r="I25" s="5">
        <v>170</v>
      </c>
      <c r="J25" s="5">
        <v>191</v>
      </c>
    </row>
    <row r="26" spans="1:10" x14ac:dyDescent="0.25">
      <c r="A26" t="s">
        <v>8</v>
      </c>
      <c r="B26" s="5">
        <v>1</v>
      </c>
      <c r="C26" s="5">
        <v>17</v>
      </c>
      <c r="D26" s="5">
        <v>10</v>
      </c>
      <c r="E26" s="5">
        <v>2</v>
      </c>
      <c r="F26" s="5">
        <v>5</v>
      </c>
      <c r="G26" s="5">
        <v>1</v>
      </c>
      <c r="H26" s="5">
        <v>0</v>
      </c>
      <c r="I26" s="5">
        <v>12</v>
      </c>
      <c r="J26" s="5">
        <v>48</v>
      </c>
    </row>
    <row r="27" spans="1:10" s="6" customFormat="1" x14ac:dyDescent="0.25">
      <c r="A27" s="12" t="s">
        <v>9</v>
      </c>
      <c r="B27" s="13">
        <v>4</v>
      </c>
      <c r="C27" s="13">
        <v>24</v>
      </c>
      <c r="D27" s="13">
        <v>11</v>
      </c>
      <c r="E27" s="13">
        <v>5</v>
      </c>
      <c r="F27" s="13">
        <v>5</v>
      </c>
      <c r="G27" s="13">
        <v>7</v>
      </c>
      <c r="H27" s="13">
        <v>2</v>
      </c>
      <c r="I27" s="13">
        <v>183</v>
      </c>
      <c r="J27" s="13">
        <v>238</v>
      </c>
    </row>
    <row r="28" spans="1:10" x14ac:dyDescent="0.25">
      <c r="A28" s="6" t="s">
        <v>12</v>
      </c>
      <c r="B28" s="67"/>
      <c r="C28" s="67"/>
      <c r="D28" s="67"/>
      <c r="E28" s="67"/>
      <c r="F28" s="67"/>
      <c r="G28" s="67"/>
      <c r="H28" s="67"/>
      <c r="I28" s="67"/>
      <c r="J28" s="67"/>
    </row>
    <row r="29" spans="1:10" x14ac:dyDescent="0.25">
      <c r="A29" t="s">
        <v>7</v>
      </c>
      <c r="B29" s="5">
        <v>18</v>
      </c>
      <c r="C29" s="5">
        <v>84</v>
      </c>
      <c r="D29" s="5">
        <v>2</v>
      </c>
      <c r="E29" s="5">
        <v>0</v>
      </c>
      <c r="F29" s="5">
        <v>25</v>
      </c>
      <c r="G29" s="5">
        <v>0</v>
      </c>
      <c r="H29" s="5">
        <v>1</v>
      </c>
      <c r="I29" s="5">
        <v>71</v>
      </c>
      <c r="J29" s="5">
        <v>202</v>
      </c>
    </row>
    <row r="30" spans="1:10" x14ac:dyDescent="0.25">
      <c r="A30" t="s">
        <v>8</v>
      </c>
      <c r="B30" s="5">
        <v>11</v>
      </c>
      <c r="C30" s="5">
        <v>91</v>
      </c>
      <c r="D30" s="5">
        <v>109</v>
      </c>
      <c r="E30" s="5">
        <v>15</v>
      </c>
      <c r="F30" s="5">
        <v>238</v>
      </c>
      <c r="G30" s="5">
        <v>4</v>
      </c>
      <c r="H30" s="5">
        <v>5</v>
      </c>
      <c r="I30" s="5">
        <v>1</v>
      </c>
      <c r="J30" s="5">
        <v>473</v>
      </c>
    </row>
    <row r="31" spans="1:10" s="6" customFormat="1" x14ac:dyDescent="0.25">
      <c r="A31" s="12" t="s">
        <v>9</v>
      </c>
      <c r="B31" s="13">
        <v>29</v>
      </c>
      <c r="C31" s="13">
        <v>175</v>
      </c>
      <c r="D31" s="13">
        <v>111</v>
      </c>
      <c r="E31" s="13">
        <v>16</v>
      </c>
      <c r="F31" s="13">
        <v>263</v>
      </c>
      <c r="G31" s="13">
        <v>4</v>
      </c>
      <c r="H31" s="13">
        <v>6</v>
      </c>
      <c r="I31" s="13">
        <v>72</v>
      </c>
      <c r="J31" s="13">
        <v>676</v>
      </c>
    </row>
    <row r="32" spans="1:10" x14ac:dyDescent="0.25">
      <c r="A32" s="6" t="s">
        <v>11</v>
      </c>
      <c r="B32" s="67"/>
      <c r="C32" s="67"/>
      <c r="D32" s="67"/>
      <c r="E32" s="67"/>
      <c r="F32" s="67"/>
      <c r="G32" s="67"/>
      <c r="H32" s="67"/>
      <c r="I32" s="67"/>
      <c r="J32" s="67"/>
    </row>
    <row r="33" spans="1:10" x14ac:dyDescent="0.25">
      <c r="A33" t="s">
        <v>8</v>
      </c>
      <c r="B33" s="5">
        <v>4</v>
      </c>
      <c r="C33" s="5">
        <v>21</v>
      </c>
      <c r="D33" s="5">
        <v>4</v>
      </c>
      <c r="E33" s="5">
        <v>10</v>
      </c>
      <c r="F33" s="5">
        <v>25</v>
      </c>
      <c r="G33" s="5">
        <v>0</v>
      </c>
      <c r="H33" s="5">
        <v>2</v>
      </c>
      <c r="I33" s="5">
        <v>0</v>
      </c>
      <c r="J33" s="5">
        <v>66</v>
      </c>
    </row>
    <row r="34" spans="1:10" s="6" customFormat="1" x14ac:dyDescent="0.25">
      <c r="A34" s="12" t="s">
        <v>9</v>
      </c>
      <c r="B34" s="13">
        <v>4</v>
      </c>
      <c r="C34" s="13">
        <v>21</v>
      </c>
      <c r="D34" s="13">
        <v>4</v>
      </c>
      <c r="E34" s="13">
        <v>10</v>
      </c>
      <c r="F34" s="13">
        <v>25</v>
      </c>
      <c r="G34" s="13">
        <v>0</v>
      </c>
      <c r="H34" s="13">
        <v>2</v>
      </c>
      <c r="I34" s="13">
        <v>0</v>
      </c>
      <c r="J34" s="13">
        <v>66</v>
      </c>
    </row>
    <row r="35" spans="1:10" x14ac:dyDescent="0.25">
      <c r="A35" s="6" t="s">
        <v>37</v>
      </c>
      <c r="B35" s="67"/>
      <c r="C35" s="67"/>
      <c r="D35" s="67"/>
      <c r="E35" s="67"/>
      <c r="F35" s="67"/>
      <c r="G35" s="67"/>
      <c r="H35" s="67"/>
      <c r="I35" s="67"/>
      <c r="J35" s="67"/>
    </row>
    <row r="36" spans="1:10" x14ac:dyDescent="0.25">
      <c r="A36" t="s">
        <v>7</v>
      </c>
      <c r="B36" s="5">
        <v>0</v>
      </c>
      <c r="C36" s="5">
        <v>1</v>
      </c>
      <c r="D36" s="5">
        <v>1</v>
      </c>
      <c r="E36" s="5">
        <v>0</v>
      </c>
      <c r="F36" s="5">
        <v>0</v>
      </c>
      <c r="G36" s="5">
        <v>2</v>
      </c>
      <c r="H36" s="5">
        <v>50</v>
      </c>
      <c r="I36" s="5">
        <v>1</v>
      </c>
      <c r="J36" s="5">
        <v>55</v>
      </c>
    </row>
    <row r="37" spans="1:10" x14ac:dyDescent="0.25">
      <c r="A37" t="s">
        <v>8</v>
      </c>
      <c r="B37" s="5">
        <v>14</v>
      </c>
      <c r="C37" s="5">
        <v>133</v>
      </c>
      <c r="D37" s="5">
        <v>52</v>
      </c>
      <c r="E37" s="5">
        <v>8</v>
      </c>
      <c r="F37" s="5">
        <v>66</v>
      </c>
      <c r="G37" s="5">
        <v>12</v>
      </c>
      <c r="H37" s="5">
        <v>103</v>
      </c>
      <c r="I37" s="5">
        <v>2</v>
      </c>
      <c r="J37" s="5">
        <v>390</v>
      </c>
    </row>
    <row r="38" spans="1:10" s="6" customFormat="1" x14ac:dyDescent="0.25">
      <c r="A38" s="12" t="s">
        <v>9</v>
      </c>
      <c r="B38" s="13">
        <v>14</v>
      </c>
      <c r="C38" s="13">
        <v>134</v>
      </c>
      <c r="D38" s="13">
        <v>53</v>
      </c>
      <c r="E38" s="13">
        <v>8</v>
      </c>
      <c r="F38" s="13">
        <v>66</v>
      </c>
      <c r="G38" s="13">
        <v>14</v>
      </c>
      <c r="H38" s="13">
        <v>153</v>
      </c>
      <c r="I38" s="13">
        <v>2</v>
      </c>
      <c r="J38" s="13">
        <v>445</v>
      </c>
    </row>
    <row r="39" spans="1:10" x14ac:dyDescent="0.25">
      <c r="A39" s="6" t="s">
        <v>55</v>
      </c>
      <c r="B39" s="67"/>
      <c r="C39" s="67"/>
      <c r="D39" s="67"/>
      <c r="E39" s="67"/>
      <c r="F39" s="67"/>
      <c r="G39" s="67"/>
      <c r="H39" s="67"/>
      <c r="I39" s="67"/>
      <c r="J39" s="67"/>
    </row>
    <row r="40" spans="1:10" x14ac:dyDescent="0.25">
      <c r="A40" t="s">
        <v>7</v>
      </c>
      <c r="B40" s="5">
        <v>675</v>
      </c>
      <c r="C40" s="5">
        <v>370</v>
      </c>
      <c r="D40" s="5">
        <v>627</v>
      </c>
      <c r="E40" s="5">
        <v>162</v>
      </c>
      <c r="F40" s="5">
        <v>325</v>
      </c>
      <c r="G40" s="5">
        <v>61</v>
      </c>
      <c r="H40" s="5">
        <v>57</v>
      </c>
      <c r="I40" s="5">
        <v>246</v>
      </c>
      <c r="J40" s="19">
        <v>2523</v>
      </c>
    </row>
    <row r="41" spans="1:10" x14ac:dyDescent="0.25">
      <c r="A41" t="s">
        <v>8</v>
      </c>
      <c r="B41" s="5">
        <v>310</v>
      </c>
      <c r="C41" s="19">
        <v>3471</v>
      </c>
      <c r="D41" s="19">
        <v>1648</v>
      </c>
      <c r="E41" s="19">
        <v>1461</v>
      </c>
      <c r="F41" s="19">
        <v>3036</v>
      </c>
      <c r="G41" s="5">
        <v>190</v>
      </c>
      <c r="H41" s="5">
        <v>217</v>
      </c>
      <c r="I41" s="5">
        <v>27</v>
      </c>
      <c r="J41" s="19">
        <v>10359</v>
      </c>
    </row>
    <row r="42" spans="1:10" s="6" customFormat="1" x14ac:dyDescent="0.25">
      <c r="A42" s="6" t="s">
        <v>9</v>
      </c>
      <c r="B42" s="45">
        <v>985</v>
      </c>
      <c r="C42" s="46">
        <v>3841</v>
      </c>
      <c r="D42" s="46">
        <v>2275</v>
      </c>
      <c r="E42" s="46">
        <v>1623</v>
      </c>
      <c r="F42" s="46">
        <v>3361</v>
      </c>
      <c r="G42" s="45">
        <v>251</v>
      </c>
      <c r="H42" s="45">
        <v>274</v>
      </c>
      <c r="I42" s="45">
        <v>273</v>
      </c>
      <c r="J42" s="46">
        <v>12882</v>
      </c>
    </row>
    <row r="43" spans="1:10" x14ac:dyDescent="0.25">
      <c r="A43" t="s">
        <v>23</v>
      </c>
    </row>
  </sheetData>
  <pageMargins left="0.7" right="0.7" top="0.75" bottom="0.75" header="0.3" footer="0.3"/>
  <pageSetup scale="74" orientation="landscape" r:id="rId1"/>
  <headerFooter>
    <oddHeader>&amp;L&amp;"-,Bold"&amp;11College Level Data &amp;C&amp;"-,Bold"&amp;11Table 26&amp;R&amp;"-,Bold"&amp;11UMass Boston Induced Course- Load Matrix</oddHeader>
    <oddFooter xml:space="preserve">&amp;L&amp;"-,Bold"&amp;11Office of Institutional Research, UMass Boston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7CF0A-B8B3-4EC1-B679-73EB8DE54A23}">
  <dimension ref="A1:K43"/>
  <sheetViews>
    <sheetView zoomScaleNormal="100" workbookViewId="0">
      <selection activeCell="L6" sqref="L6"/>
    </sheetView>
  </sheetViews>
  <sheetFormatPr defaultRowHeight="15.75" x14ac:dyDescent="0.25"/>
  <cols>
    <col min="1" max="1" width="22.875" customWidth="1"/>
    <col min="2" max="2" width="6.75" style="5" customWidth="1"/>
    <col min="3" max="3" width="6.375" style="5" customWidth="1"/>
    <col min="4" max="4" width="6.5" style="5" customWidth="1"/>
    <col min="5" max="5" width="5.25" style="5" customWidth="1"/>
    <col min="6" max="6" width="7" style="5" customWidth="1"/>
    <col min="7" max="7" width="11.125" style="5" customWidth="1"/>
    <col min="8" max="8" width="5.75" style="5" customWidth="1"/>
    <col min="9" max="9" width="6.25" style="5" customWidth="1"/>
    <col min="10" max="10" width="7.625" style="5" customWidth="1"/>
  </cols>
  <sheetData>
    <row r="1" spans="1:11" ht="18.75" x14ac:dyDescent="0.3">
      <c r="A1" s="2" t="s">
        <v>48</v>
      </c>
    </row>
    <row r="3" spans="1:11" ht="16.5" thickBot="1" x14ac:dyDescent="0.3">
      <c r="A3" s="30"/>
      <c r="B3" s="50" t="s">
        <v>1</v>
      </c>
      <c r="C3" s="50" t="s">
        <v>2</v>
      </c>
      <c r="D3" s="50" t="s">
        <v>3</v>
      </c>
      <c r="E3" s="50" t="s">
        <v>4</v>
      </c>
      <c r="F3" s="50" t="s">
        <v>6</v>
      </c>
      <c r="G3" s="64" t="s">
        <v>47</v>
      </c>
      <c r="H3" s="50" t="s">
        <v>29</v>
      </c>
      <c r="I3" s="50" t="s">
        <v>41</v>
      </c>
      <c r="J3" s="50" t="s">
        <v>13</v>
      </c>
      <c r="K3" s="58"/>
    </row>
    <row r="4" spans="1:11" x14ac:dyDescent="0.25">
      <c r="A4" s="6" t="s">
        <v>22</v>
      </c>
      <c r="B4" s="59"/>
      <c r="C4" s="59"/>
      <c r="D4" s="59"/>
      <c r="E4" s="59"/>
      <c r="F4" s="59"/>
      <c r="G4" s="59"/>
      <c r="H4" s="59"/>
      <c r="I4" s="59"/>
      <c r="J4" s="59"/>
      <c r="K4" s="58"/>
    </row>
    <row r="5" spans="1:11" x14ac:dyDescent="0.25">
      <c r="A5" t="s">
        <v>7</v>
      </c>
      <c r="B5" s="59">
        <v>9</v>
      </c>
      <c r="C5" s="59">
        <v>302</v>
      </c>
      <c r="D5" s="59">
        <v>2</v>
      </c>
      <c r="E5" s="59">
        <v>1</v>
      </c>
      <c r="F5" s="59">
        <v>0</v>
      </c>
      <c r="G5" s="59">
        <v>9</v>
      </c>
      <c r="H5" s="59">
        <v>1</v>
      </c>
      <c r="I5" s="59">
        <v>5</v>
      </c>
      <c r="J5" s="59">
        <v>329</v>
      </c>
      <c r="K5" s="58"/>
    </row>
    <row r="6" spans="1:11" x14ac:dyDescent="0.25">
      <c r="A6" t="s">
        <v>8</v>
      </c>
      <c r="B6" s="59">
        <v>155</v>
      </c>
      <c r="C6" s="60">
        <v>3035</v>
      </c>
      <c r="D6" s="59">
        <v>571</v>
      </c>
      <c r="E6" s="59">
        <v>286</v>
      </c>
      <c r="F6" s="60">
        <v>1102</v>
      </c>
      <c r="G6" s="59">
        <v>106</v>
      </c>
      <c r="H6" s="59">
        <v>74</v>
      </c>
      <c r="I6" s="59">
        <v>9</v>
      </c>
      <c r="J6" s="60">
        <v>5338</v>
      </c>
      <c r="K6" s="58"/>
    </row>
    <row r="7" spans="1:11" x14ac:dyDescent="0.25">
      <c r="A7" s="12" t="s">
        <v>9</v>
      </c>
      <c r="B7" s="56">
        <v>164</v>
      </c>
      <c r="C7" s="63">
        <v>3337</v>
      </c>
      <c r="D7" s="56">
        <v>572</v>
      </c>
      <c r="E7" s="56">
        <v>287</v>
      </c>
      <c r="F7" s="63">
        <v>1102</v>
      </c>
      <c r="G7" s="56">
        <v>115</v>
      </c>
      <c r="H7" s="56">
        <v>75</v>
      </c>
      <c r="I7" s="56">
        <v>14</v>
      </c>
      <c r="J7" s="63">
        <v>5666</v>
      </c>
      <c r="K7" s="58"/>
    </row>
    <row r="8" spans="1:11" x14ac:dyDescent="0.25">
      <c r="A8" s="6" t="s">
        <v>49</v>
      </c>
      <c r="B8" s="59"/>
      <c r="C8" s="59"/>
      <c r="D8" s="59"/>
      <c r="E8" s="59"/>
      <c r="F8" s="59"/>
      <c r="G8" s="59"/>
      <c r="H8" s="59"/>
      <c r="I8" s="59"/>
      <c r="J8" s="59"/>
      <c r="K8" s="58"/>
    </row>
    <row r="9" spans="1:11" x14ac:dyDescent="0.25">
      <c r="A9" t="s">
        <v>7</v>
      </c>
      <c r="B9" s="59">
        <v>0</v>
      </c>
      <c r="C9" s="59">
        <v>1</v>
      </c>
      <c r="D9" s="59">
        <v>1</v>
      </c>
      <c r="E9" s="59">
        <v>0</v>
      </c>
      <c r="F9" s="59">
        <v>185</v>
      </c>
      <c r="G9" s="59">
        <v>7</v>
      </c>
      <c r="H9" s="59">
        <v>1</v>
      </c>
      <c r="I9" s="59">
        <v>0</v>
      </c>
      <c r="J9" s="59">
        <v>195</v>
      </c>
      <c r="K9" s="58"/>
    </row>
    <row r="10" spans="1:11" x14ac:dyDescent="0.25">
      <c r="A10" t="s">
        <v>8</v>
      </c>
      <c r="B10" s="59">
        <v>15</v>
      </c>
      <c r="C10" s="59">
        <v>251</v>
      </c>
      <c r="D10" s="59">
        <v>148</v>
      </c>
      <c r="E10" s="59">
        <v>208</v>
      </c>
      <c r="F10" s="60">
        <v>1510</v>
      </c>
      <c r="G10" s="59">
        <v>14</v>
      </c>
      <c r="H10" s="59">
        <v>35</v>
      </c>
      <c r="I10" s="59">
        <v>0</v>
      </c>
      <c r="J10" s="60">
        <v>2182</v>
      </c>
      <c r="K10" s="58"/>
    </row>
    <row r="11" spans="1:11" x14ac:dyDescent="0.25">
      <c r="A11" s="12" t="s">
        <v>9</v>
      </c>
      <c r="B11" s="56">
        <v>15</v>
      </c>
      <c r="C11" s="56">
        <v>252</v>
      </c>
      <c r="D11" s="56">
        <v>149</v>
      </c>
      <c r="E11" s="56">
        <v>208</v>
      </c>
      <c r="F11" s="63">
        <v>1695</v>
      </c>
      <c r="G11" s="56">
        <v>21</v>
      </c>
      <c r="H11" s="56">
        <v>36</v>
      </c>
      <c r="I11" s="56">
        <v>0</v>
      </c>
      <c r="J11" s="63">
        <v>2376</v>
      </c>
      <c r="K11" s="58"/>
    </row>
    <row r="12" spans="1:11" x14ac:dyDescent="0.25">
      <c r="A12" s="6" t="s">
        <v>10</v>
      </c>
      <c r="B12" s="59"/>
      <c r="C12" s="59"/>
      <c r="D12" s="59"/>
      <c r="E12" s="59"/>
      <c r="F12" s="59"/>
      <c r="G12" s="59"/>
      <c r="H12" s="59"/>
      <c r="I12" s="59"/>
      <c r="J12" s="59"/>
      <c r="K12" s="58"/>
    </row>
    <row r="13" spans="1:11" x14ac:dyDescent="0.25">
      <c r="A13" t="s">
        <v>7</v>
      </c>
      <c r="B13" s="59">
        <v>0</v>
      </c>
      <c r="C13" s="59">
        <v>0</v>
      </c>
      <c r="D13" s="59">
        <v>429</v>
      </c>
      <c r="E13" s="59">
        <v>0</v>
      </c>
      <c r="F13" s="59">
        <v>1</v>
      </c>
      <c r="G13" s="59">
        <v>5</v>
      </c>
      <c r="H13" s="59">
        <v>0</v>
      </c>
      <c r="I13" s="59">
        <v>0</v>
      </c>
      <c r="J13" s="59">
        <v>436</v>
      </c>
      <c r="K13" s="58"/>
    </row>
    <row r="14" spans="1:11" x14ac:dyDescent="0.25">
      <c r="A14" t="s">
        <v>8</v>
      </c>
      <c r="B14" s="59">
        <v>0</v>
      </c>
      <c r="C14" s="59">
        <v>11</v>
      </c>
      <c r="D14" s="59">
        <v>795</v>
      </c>
      <c r="E14" s="59">
        <v>1</v>
      </c>
      <c r="F14" s="59">
        <v>10</v>
      </c>
      <c r="G14" s="59">
        <v>13</v>
      </c>
      <c r="H14" s="59">
        <v>1</v>
      </c>
      <c r="I14" s="59">
        <v>0</v>
      </c>
      <c r="J14" s="59">
        <v>830</v>
      </c>
      <c r="K14" s="58"/>
    </row>
    <row r="15" spans="1:11" x14ac:dyDescent="0.25">
      <c r="A15" s="12" t="s">
        <v>9</v>
      </c>
      <c r="B15" s="56">
        <v>0</v>
      </c>
      <c r="C15" s="56">
        <v>11</v>
      </c>
      <c r="D15" s="63">
        <v>1224</v>
      </c>
      <c r="E15" s="56">
        <v>1</v>
      </c>
      <c r="F15" s="56">
        <v>11</v>
      </c>
      <c r="G15" s="56">
        <v>18</v>
      </c>
      <c r="H15" s="56">
        <v>1</v>
      </c>
      <c r="I15" s="56">
        <v>0</v>
      </c>
      <c r="J15" s="63">
        <v>1266</v>
      </c>
      <c r="K15" s="58"/>
    </row>
    <row r="16" spans="1:11" x14ac:dyDescent="0.25">
      <c r="A16" s="6" t="s">
        <v>43</v>
      </c>
      <c r="B16" s="59"/>
      <c r="C16" s="59"/>
      <c r="D16" s="59"/>
      <c r="E16" s="59"/>
      <c r="F16" s="59"/>
      <c r="G16" s="59"/>
      <c r="H16" s="59"/>
      <c r="I16" s="59"/>
      <c r="J16" s="59"/>
      <c r="K16" s="58"/>
    </row>
    <row r="17" spans="1:11" x14ac:dyDescent="0.25">
      <c r="A17" t="s">
        <v>7</v>
      </c>
      <c r="B17" s="59">
        <v>1</v>
      </c>
      <c r="C17" s="59">
        <v>0</v>
      </c>
      <c r="D17" s="59">
        <v>1</v>
      </c>
      <c r="E17" s="59">
        <v>196</v>
      </c>
      <c r="F17" s="59">
        <v>0</v>
      </c>
      <c r="G17" s="59">
        <v>14</v>
      </c>
      <c r="H17" s="59">
        <v>0</v>
      </c>
      <c r="I17" s="59">
        <v>1</v>
      </c>
      <c r="J17" s="59">
        <v>212</v>
      </c>
      <c r="K17" s="58"/>
    </row>
    <row r="18" spans="1:11" x14ac:dyDescent="0.25">
      <c r="A18" t="s">
        <v>8</v>
      </c>
      <c r="B18" s="59">
        <v>0</v>
      </c>
      <c r="C18" s="59">
        <v>5</v>
      </c>
      <c r="D18" s="59">
        <v>2</v>
      </c>
      <c r="E18" s="60">
        <v>1096</v>
      </c>
      <c r="F18" s="59">
        <v>5</v>
      </c>
      <c r="G18" s="59">
        <v>1</v>
      </c>
      <c r="H18" s="59">
        <v>0</v>
      </c>
      <c r="I18" s="59">
        <v>0</v>
      </c>
      <c r="J18" s="60">
        <v>1109</v>
      </c>
      <c r="K18" s="58"/>
    </row>
    <row r="19" spans="1:11" x14ac:dyDescent="0.25">
      <c r="A19" s="12" t="s">
        <v>9</v>
      </c>
      <c r="B19" s="56">
        <v>1</v>
      </c>
      <c r="C19" s="56">
        <v>5</v>
      </c>
      <c r="D19" s="56">
        <v>2</v>
      </c>
      <c r="E19" s="63">
        <v>1292</v>
      </c>
      <c r="F19" s="56">
        <v>5</v>
      </c>
      <c r="G19" s="56">
        <v>15</v>
      </c>
      <c r="H19" s="56">
        <v>0</v>
      </c>
      <c r="I19" s="56">
        <v>1</v>
      </c>
      <c r="J19" s="63">
        <v>1321</v>
      </c>
      <c r="K19" s="58"/>
    </row>
    <row r="20" spans="1:11" x14ac:dyDescent="0.25">
      <c r="A20" s="6" t="s">
        <v>42</v>
      </c>
      <c r="B20" s="59"/>
      <c r="C20" s="59"/>
      <c r="D20" s="59"/>
      <c r="E20" s="59"/>
      <c r="F20" s="59"/>
      <c r="G20" s="59"/>
      <c r="H20" s="59"/>
      <c r="I20" s="59"/>
      <c r="J20" s="59"/>
      <c r="K20" s="58"/>
    </row>
    <row r="21" spans="1:11" x14ac:dyDescent="0.25">
      <c r="A21" t="s">
        <v>7</v>
      </c>
      <c r="B21" s="59">
        <v>4</v>
      </c>
      <c r="C21" s="59">
        <v>2</v>
      </c>
      <c r="D21" s="59">
        <v>0</v>
      </c>
      <c r="E21" s="59">
        <v>1</v>
      </c>
      <c r="F21" s="59">
        <v>0</v>
      </c>
      <c r="G21" s="59">
        <v>5</v>
      </c>
      <c r="H21" s="59">
        <v>3</v>
      </c>
      <c r="I21" s="59">
        <v>186</v>
      </c>
      <c r="J21" s="59">
        <v>200</v>
      </c>
      <c r="K21" s="58"/>
    </row>
    <row r="22" spans="1:11" x14ac:dyDescent="0.25">
      <c r="A22" t="s">
        <v>8</v>
      </c>
      <c r="B22" s="59">
        <v>0</v>
      </c>
      <c r="C22" s="59">
        <v>22</v>
      </c>
      <c r="D22" s="59">
        <v>7</v>
      </c>
      <c r="E22" s="59">
        <v>2</v>
      </c>
      <c r="F22" s="59">
        <v>4</v>
      </c>
      <c r="G22" s="59">
        <v>1</v>
      </c>
      <c r="H22" s="59">
        <v>0</v>
      </c>
      <c r="I22" s="59">
        <v>12</v>
      </c>
      <c r="J22" s="59">
        <v>48</v>
      </c>
      <c r="K22" s="58"/>
    </row>
    <row r="23" spans="1:11" x14ac:dyDescent="0.25">
      <c r="A23" s="12" t="s">
        <v>9</v>
      </c>
      <c r="B23" s="56">
        <v>4</v>
      </c>
      <c r="C23" s="56">
        <v>24</v>
      </c>
      <c r="D23" s="56">
        <v>7</v>
      </c>
      <c r="E23" s="56">
        <v>3</v>
      </c>
      <c r="F23" s="56">
        <v>4</v>
      </c>
      <c r="G23" s="56">
        <v>6</v>
      </c>
      <c r="H23" s="56">
        <v>3</v>
      </c>
      <c r="I23" s="56">
        <v>197</v>
      </c>
      <c r="J23" s="56">
        <v>248</v>
      </c>
      <c r="K23" s="58"/>
    </row>
    <row r="24" spans="1:11" x14ac:dyDescent="0.25">
      <c r="A24" s="6" t="s">
        <v>44</v>
      </c>
      <c r="B24" s="59"/>
      <c r="C24" s="59"/>
      <c r="D24" s="59"/>
      <c r="E24" s="59"/>
      <c r="F24" s="59"/>
      <c r="G24" s="59"/>
      <c r="H24" s="59"/>
      <c r="I24" s="59"/>
      <c r="J24" s="59"/>
      <c r="K24" s="58"/>
    </row>
    <row r="25" spans="1:11" x14ac:dyDescent="0.25">
      <c r="A25" t="s">
        <v>7</v>
      </c>
      <c r="B25" s="59">
        <v>781</v>
      </c>
      <c r="C25" s="59">
        <v>8</v>
      </c>
      <c r="D25" s="59">
        <v>0</v>
      </c>
      <c r="E25" s="59">
        <v>0</v>
      </c>
      <c r="F25" s="59">
        <v>0</v>
      </c>
      <c r="G25" s="59">
        <v>25</v>
      </c>
      <c r="H25" s="59">
        <v>0</v>
      </c>
      <c r="I25" s="59">
        <v>1</v>
      </c>
      <c r="J25" s="59">
        <v>815</v>
      </c>
      <c r="K25" s="58"/>
    </row>
    <row r="26" spans="1:11" x14ac:dyDescent="0.25">
      <c r="A26" t="s">
        <v>8</v>
      </c>
      <c r="B26" s="59">
        <v>119</v>
      </c>
      <c r="C26" s="59">
        <v>39</v>
      </c>
      <c r="D26" s="59">
        <v>6</v>
      </c>
      <c r="E26" s="59">
        <v>4</v>
      </c>
      <c r="F26" s="59">
        <v>15</v>
      </c>
      <c r="G26" s="59">
        <v>0</v>
      </c>
      <c r="H26" s="59">
        <v>1</v>
      </c>
      <c r="I26" s="59">
        <v>0</v>
      </c>
      <c r="J26" s="59">
        <v>185</v>
      </c>
      <c r="K26" s="58"/>
    </row>
    <row r="27" spans="1:11" x14ac:dyDescent="0.25">
      <c r="A27" s="12" t="s">
        <v>9</v>
      </c>
      <c r="B27" s="56">
        <v>900</v>
      </c>
      <c r="C27" s="56">
        <v>47</v>
      </c>
      <c r="D27" s="56">
        <v>6</v>
      </c>
      <c r="E27" s="56">
        <v>4</v>
      </c>
      <c r="F27" s="56">
        <v>15</v>
      </c>
      <c r="G27" s="56">
        <v>25</v>
      </c>
      <c r="H27" s="56">
        <v>2</v>
      </c>
      <c r="I27" s="56">
        <v>1</v>
      </c>
      <c r="J27" s="63">
        <v>1000</v>
      </c>
      <c r="K27" s="58"/>
    </row>
    <row r="28" spans="1:11" x14ac:dyDescent="0.25">
      <c r="A28" s="6" t="s">
        <v>37</v>
      </c>
      <c r="B28" s="59"/>
      <c r="C28" s="59"/>
      <c r="D28" s="59"/>
      <c r="E28" s="59"/>
      <c r="F28" s="59"/>
      <c r="G28" s="59"/>
      <c r="H28" s="59"/>
      <c r="I28" s="59"/>
      <c r="J28" s="59"/>
      <c r="K28" s="58"/>
    </row>
    <row r="29" spans="1:11" x14ac:dyDescent="0.25">
      <c r="A29" t="s">
        <v>7</v>
      </c>
      <c r="B29" s="59">
        <v>0</v>
      </c>
      <c r="C29" s="59">
        <v>0</v>
      </c>
      <c r="D29" s="59">
        <v>1</v>
      </c>
      <c r="E29" s="59">
        <v>0</v>
      </c>
      <c r="F29" s="59">
        <v>0</v>
      </c>
      <c r="G29" s="59">
        <v>1</v>
      </c>
      <c r="H29" s="59">
        <v>58</v>
      </c>
      <c r="I29" s="59">
        <v>1</v>
      </c>
      <c r="J29" s="59">
        <v>62</v>
      </c>
      <c r="K29" s="58"/>
    </row>
    <row r="30" spans="1:11" x14ac:dyDescent="0.25">
      <c r="A30" t="s">
        <v>8</v>
      </c>
      <c r="B30" s="59">
        <v>10</v>
      </c>
      <c r="C30" s="59">
        <v>136</v>
      </c>
      <c r="D30" s="59">
        <v>52</v>
      </c>
      <c r="E30" s="59">
        <v>5</v>
      </c>
      <c r="F30" s="59">
        <v>60</v>
      </c>
      <c r="G30" s="59">
        <v>6</v>
      </c>
      <c r="H30" s="59">
        <v>94</v>
      </c>
      <c r="I30" s="59">
        <v>2</v>
      </c>
      <c r="J30" s="59">
        <v>365</v>
      </c>
      <c r="K30" s="58"/>
    </row>
    <row r="31" spans="1:11" x14ac:dyDescent="0.25">
      <c r="A31" s="12" t="s">
        <v>9</v>
      </c>
      <c r="B31" s="56">
        <v>10</v>
      </c>
      <c r="C31" s="56">
        <v>136</v>
      </c>
      <c r="D31" s="56">
        <v>53</v>
      </c>
      <c r="E31" s="56">
        <v>5</v>
      </c>
      <c r="F31" s="56">
        <v>60</v>
      </c>
      <c r="G31" s="56">
        <v>8</v>
      </c>
      <c r="H31" s="56">
        <v>152</v>
      </c>
      <c r="I31" s="56">
        <v>3</v>
      </c>
      <c r="J31" s="56">
        <v>427</v>
      </c>
      <c r="K31" s="58"/>
    </row>
    <row r="32" spans="1:11" x14ac:dyDescent="0.25">
      <c r="A32" s="6" t="s">
        <v>11</v>
      </c>
      <c r="B32" s="59"/>
      <c r="C32" s="59"/>
      <c r="D32" s="59"/>
      <c r="E32" s="59"/>
      <c r="F32" s="59"/>
      <c r="G32" s="59"/>
      <c r="H32" s="59"/>
      <c r="I32" s="59"/>
      <c r="J32" s="59"/>
      <c r="K32" s="58"/>
    </row>
    <row r="33" spans="1:11" x14ac:dyDescent="0.25">
      <c r="A33" t="s">
        <v>8</v>
      </c>
      <c r="B33" s="59">
        <v>2</v>
      </c>
      <c r="C33" s="59">
        <v>23</v>
      </c>
      <c r="D33" s="59">
        <v>7</v>
      </c>
      <c r="E33" s="59">
        <v>13</v>
      </c>
      <c r="F33" s="59">
        <v>27</v>
      </c>
      <c r="G33" s="59">
        <v>0</v>
      </c>
      <c r="H33" s="59">
        <v>1</v>
      </c>
      <c r="I33" s="59">
        <v>0</v>
      </c>
      <c r="J33" s="59">
        <v>74</v>
      </c>
      <c r="K33" s="58"/>
    </row>
    <row r="34" spans="1:11" x14ac:dyDescent="0.25">
      <c r="A34" s="12" t="s">
        <v>9</v>
      </c>
      <c r="B34" s="56">
        <v>2</v>
      </c>
      <c r="C34" s="56">
        <v>23</v>
      </c>
      <c r="D34" s="56">
        <v>7</v>
      </c>
      <c r="E34" s="56">
        <v>13</v>
      </c>
      <c r="F34" s="56">
        <v>27</v>
      </c>
      <c r="G34" s="56">
        <v>0</v>
      </c>
      <c r="H34" s="56">
        <v>1</v>
      </c>
      <c r="I34" s="56">
        <v>0</v>
      </c>
      <c r="J34" s="56">
        <v>74</v>
      </c>
      <c r="K34" s="58"/>
    </row>
    <row r="35" spans="1:11" x14ac:dyDescent="0.25">
      <c r="A35" s="6" t="s">
        <v>12</v>
      </c>
      <c r="B35" s="59"/>
      <c r="C35" s="59"/>
      <c r="D35" s="59"/>
      <c r="E35" s="59"/>
      <c r="F35" s="59"/>
      <c r="G35" s="59"/>
      <c r="H35" s="59"/>
      <c r="I35" s="59"/>
      <c r="J35" s="59"/>
      <c r="K35" s="58"/>
    </row>
    <row r="36" spans="1:11" x14ac:dyDescent="0.25">
      <c r="A36" t="s">
        <v>7</v>
      </c>
      <c r="B36" s="59">
        <v>21</v>
      </c>
      <c r="C36" s="59">
        <v>40</v>
      </c>
      <c r="D36" s="59">
        <v>12</v>
      </c>
      <c r="E36" s="59">
        <v>5</v>
      </c>
      <c r="F36" s="59">
        <v>17</v>
      </c>
      <c r="G36" s="59">
        <v>0</v>
      </c>
      <c r="H36" s="59">
        <v>2</v>
      </c>
      <c r="I36" s="59">
        <v>68</v>
      </c>
      <c r="J36" s="59">
        <v>166</v>
      </c>
      <c r="K36" s="58"/>
    </row>
    <row r="37" spans="1:11" x14ac:dyDescent="0.25">
      <c r="A37" t="s">
        <v>8</v>
      </c>
      <c r="B37" s="59">
        <v>10</v>
      </c>
      <c r="C37" s="59">
        <v>63</v>
      </c>
      <c r="D37" s="59">
        <v>87</v>
      </c>
      <c r="E37" s="59">
        <v>12</v>
      </c>
      <c r="F37" s="59">
        <v>234</v>
      </c>
      <c r="G37" s="59">
        <v>9</v>
      </c>
      <c r="H37" s="59">
        <v>1</v>
      </c>
      <c r="I37" s="59">
        <v>0</v>
      </c>
      <c r="J37" s="59">
        <v>415</v>
      </c>
      <c r="K37" s="58"/>
    </row>
    <row r="38" spans="1:11" x14ac:dyDescent="0.25">
      <c r="A38" s="12" t="s">
        <v>9</v>
      </c>
      <c r="B38" s="56">
        <v>31</v>
      </c>
      <c r="C38" s="56">
        <v>103</v>
      </c>
      <c r="D38" s="56">
        <v>99</v>
      </c>
      <c r="E38" s="56">
        <v>17</v>
      </c>
      <c r="F38" s="56">
        <v>251</v>
      </c>
      <c r="G38" s="56">
        <v>9</v>
      </c>
      <c r="H38" s="56">
        <v>3</v>
      </c>
      <c r="I38" s="56">
        <v>68</v>
      </c>
      <c r="J38" s="56">
        <v>580</v>
      </c>
      <c r="K38" s="58"/>
    </row>
    <row r="39" spans="1:11" x14ac:dyDescent="0.25">
      <c r="A39" s="6" t="s">
        <v>14</v>
      </c>
      <c r="B39" s="59"/>
      <c r="C39" s="59"/>
      <c r="D39" s="59"/>
      <c r="E39" s="59"/>
      <c r="F39" s="59"/>
      <c r="G39" s="59"/>
      <c r="H39" s="59"/>
      <c r="I39" s="59"/>
      <c r="J39" s="59"/>
      <c r="K39" s="58"/>
    </row>
    <row r="40" spans="1:11" x14ac:dyDescent="0.25">
      <c r="A40" t="s">
        <v>7</v>
      </c>
      <c r="B40" s="59">
        <v>816</v>
      </c>
      <c r="C40" s="59">
        <v>353</v>
      </c>
      <c r="D40" s="59">
        <v>446</v>
      </c>
      <c r="E40" s="59">
        <v>203</v>
      </c>
      <c r="F40" s="59">
        <v>203</v>
      </c>
      <c r="G40" s="59">
        <v>65</v>
      </c>
      <c r="H40" s="59">
        <v>65</v>
      </c>
      <c r="I40" s="59">
        <v>261</v>
      </c>
      <c r="J40" s="60">
        <v>2414</v>
      </c>
      <c r="K40" s="58"/>
    </row>
    <row r="41" spans="1:11" x14ac:dyDescent="0.25">
      <c r="A41" t="s">
        <v>8</v>
      </c>
      <c r="B41" s="59">
        <v>312</v>
      </c>
      <c r="C41" s="60">
        <v>3583</v>
      </c>
      <c r="D41" s="60">
        <v>1674</v>
      </c>
      <c r="E41" s="60">
        <v>1628</v>
      </c>
      <c r="F41" s="60">
        <v>2966</v>
      </c>
      <c r="G41" s="59">
        <v>151</v>
      </c>
      <c r="H41" s="59">
        <v>207</v>
      </c>
      <c r="I41" s="59">
        <v>23</v>
      </c>
      <c r="J41" s="60">
        <v>10544</v>
      </c>
      <c r="K41" s="58"/>
    </row>
    <row r="42" spans="1:11" x14ac:dyDescent="0.25">
      <c r="A42" s="12" t="s">
        <v>9</v>
      </c>
      <c r="B42" s="63">
        <v>1128</v>
      </c>
      <c r="C42" s="63">
        <v>3937</v>
      </c>
      <c r="D42" s="63">
        <v>2121</v>
      </c>
      <c r="E42" s="63">
        <v>1832</v>
      </c>
      <c r="F42" s="63">
        <v>3169</v>
      </c>
      <c r="G42" s="56">
        <v>216</v>
      </c>
      <c r="H42" s="56">
        <v>272</v>
      </c>
      <c r="I42" s="56">
        <v>284</v>
      </c>
      <c r="J42" s="63">
        <v>12958</v>
      </c>
      <c r="K42" s="58"/>
    </row>
    <row r="43" spans="1:11" x14ac:dyDescent="0.25">
      <c r="A43" t="s">
        <v>23</v>
      </c>
      <c r="B43" s="59"/>
      <c r="C43" s="59"/>
      <c r="D43" s="59"/>
      <c r="E43" s="59"/>
      <c r="F43" s="59"/>
      <c r="G43" s="59"/>
      <c r="H43" s="59"/>
      <c r="I43" s="59"/>
      <c r="J43" s="59"/>
      <c r="K43" s="58"/>
    </row>
  </sheetData>
  <pageMargins left="0.7" right="0.7" top="0.75" bottom="0.75" header="0.3" footer="0.3"/>
  <pageSetup scale="69" orientation="landscape" r:id="rId1"/>
  <headerFooter>
    <oddHeader>&amp;L&amp;"-,Bold"&amp;11College Level Data&amp;C&amp;"-,Bold"&amp;11Table 26&amp;R&amp;"-,Bold"&amp;11UMass Boston Induced Course - Load Matrix</oddHeader>
    <oddFooter>&amp;L&amp;"-,Bold"&amp;11office of Institutional Research, UMass Boston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"/>
  <sheetViews>
    <sheetView zoomScale="110" zoomScaleNormal="110" workbookViewId="0">
      <selection activeCell="J5" sqref="J5"/>
    </sheetView>
  </sheetViews>
  <sheetFormatPr defaultRowHeight="15.75" x14ac:dyDescent="0.25"/>
  <cols>
    <col min="1" max="1" width="14.5" style="49" customWidth="1"/>
    <col min="2" max="6" width="7.875" style="53" customWidth="1"/>
    <col min="7" max="7" width="11.125" style="53" customWidth="1"/>
    <col min="8" max="10" width="7.875" style="53" customWidth="1"/>
    <col min="11" max="11" width="9" style="53"/>
    <col min="12" max="12" width="9" style="49"/>
  </cols>
  <sheetData>
    <row r="1" spans="1:12" ht="18.75" x14ac:dyDescent="0.3">
      <c r="A1" s="51" t="s">
        <v>38</v>
      </c>
    </row>
    <row r="2" spans="1:12" x14ac:dyDescent="0.25">
      <c r="A2" s="48"/>
    </row>
    <row r="3" spans="1:12" ht="16.5" thickBot="1" x14ac:dyDescent="0.3">
      <c r="A3" s="57"/>
      <c r="B3" s="50" t="s">
        <v>1</v>
      </c>
      <c r="C3" s="50" t="s">
        <v>2</v>
      </c>
      <c r="D3" s="50" t="s">
        <v>3</v>
      </c>
      <c r="E3" s="50" t="s">
        <v>4</v>
      </c>
      <c r="F3" s="50" t="s">
        <v>6</v>
      </c>
      <c r="G3" s="50" t="s">
        <v>27</v>
      </c>
      <c r="H3" s="50" t="s">
        <v>29</v>
      </c>
      <c r="I3" s="50" t="s">
        <v>15</v>
      </c>
      <c r="J3" s="50" t="s">
        <v>13</v>
      </c>
    </row>
    <row r="4" spans="1:12" x14ac:dyDescent="0.25">
      <c r="A4" s="27" t="s">
        <v>22</v>
      </c>
    </row>
    <row r="5" spans="1:12" x14ac:dyDescent="0.25">
      <c r="A5" s="49" t="s">
        <v>7</v>
      </c>
      <c r="B5" s="53">
        <v>11</v>
      </c>
      <c r="C5" s="53">
        <v>309</v>
      </c>
      <c r="D5" s="53">
        <v>0</v>
      </c>
      <c r="E5" s="53">
        <v>1</v>
      </c>
      <c r="F5" s="53">
        <v>0</v>
      </c>
      <c r="G5" s="53">
        <v>18</v>
      </c>
      <c r="H5" s="53">
        <v>1</v>
      </c>
      <c r="I5" s="53">
        <v>5</v>
      </c>
      <c r="J5" s="53">
        <v>345</v>
      </c>
    </row>
    <row r="6" spans="1:12" x14ac:dyDescent="0.25">
      <c r="A6" s="49" t="s">
        <v>8</v>
      </c>
      <c r="B6" s="53">
        <v>141</v>
      </c>
      <c r="C6" s="54">
        <v>3166</v>
      </c>
      <c r="D6" s="53">
        <v>575</v>
      </c>
      <c r="E6" s="53">
        <v>309</v>
      </c>
      <c r="F6" s="54">
        <v>1037</v>
      </c>
      <c r="G6" s="53">
        <v>173</v>
      </c>
      <c r="H6" s="53">
        <v>65</v>
      </c>
      <c r="I6" s="53">
        <v>12</v>
      </c>
      <c r="J6" s="54">
        <v>5479</v>
      </c>
    </row>
    <row r="7" spans="1:12" s="6" customFormat="1" x14ac:dyDescent="0.25">
      <c r="A7" s="52" t="s">
        <v>9</v>
      </c>
      <c r="B7" s="56">
        <f>SUM(B5:B6)</f>
        <v>152</v>
      </c>
      <c r="C7" s="47">
        <f t="shared" ref="C7:J7" si="0">SUM(C5:C6)</f>
        <v>3475</v>
      </c>
      <c r="D7" s="56">
        <f t="shared" si="0"/>
        <v>575</v>
      </c>
      <c r="E7" s="56">
        <f t="shared" si="0"/>
        <v>310</v>
      </c>
      <c r="F7" s="47">
        <f t="shared" si="0"/>
        <v>1037</v>
      </c>
      <c r="G7" s="56">
        <f t="shared" si="0"/>
        <v>191</v>
      </c>
      <c r="H7" s="56">
        <f t="shared" si="0"/>
        <v>66</v>
      </c>
      <c r="I7" s="56">
        <f t="shared" si="0"/>
        <v>17</v>
      </c>
      <c r="J7" s="47">
        <f t="shared" si="0"/>
        <v>5824</v>
      </c>
      <c r="K7" s="3"/>
      <c r="L7" s="27"/>
    </row>
    <row r="8" spans="1:12" x14ac:dyDescent="0.25">
      <c r="A8" s="27" t="s">
        <v>21</v>
      </c>
    </row>
    <row r="9" spans="1:12" x14ac:dyDescent="0.25">
      <c r="A9" s="49" t="s">
        <v>7</v>
      </c>
      <c r="B9" s="53">
        <v>0</v>
      </c>
      <c r="C9" s="53">
        <v>0</v>
      </c>
      <c r="D9" s="53">
        <v>0</v>
      </c>
      <c r="E9" s="53">
        <v>0</v>
      </c>
      <c r="F9" s="53">
        <v>194</v>
      </c>
      <c r="G9" s="53">
        <v>3</v>
      </c>
      <c r="H9" s="53">
        <v>5</v>
      </c>
      <c r="I9" s="53">
        <v>0</v>
      </c>
      <c r="J9" s="53">
        <v>203</v>
      </c>
    </row>
    <row r="10" spans="1:12" x14ac:dyDescent="0.25">
      <c r="A10" s="49" t="s">
        <v>8</v>
      </c>
      <c r="B10" s="53">
        <v>20</v>
      </c>
      <c r="C10" s="53">
        <v>304</v>
      </c>
      <c r="D10" s="53">
        <v>153</v>
      </c>
      <c r="E10" s="53">
        <v>231</v>
      </c>
      <c r="F10" s="54">
        <v>1578</v>
      </c>
      <c r="G10" s="53">
        <v>108</v>
      </c>
      <c r="H10" s="53">
        <v>42</v>
      </c>
      <c r="I10" s="53">
        <v>1</v>
      </c>
      <c r="J10" s="54">
        <v>2437</v>
      </c>
    </row>
    <row r="11" spans="1:12" s="6" customFormat="1" x14ac:dyDescent="0.25">
      <c r="A11" s="52" t="s">
        <v>9</v>
      </c>
      <c r="B11" s="56">
        <f>SUM(B9:B10)</f>
        <v>20</v>
      </c>
      <c r="C11" s="56">
        <f t="shared" ref="C11:J11" si="1">SUM(C9:C10)</f>
        <v>304</v>
      </c>
      <c r="D11" s="56">
        <f t="shared" si="1"/>
        <v>153</v>
      </c>
      <c r="E11" s="56">
        <f t="shared" si="1"/>
        <v>231</v>
      </c>
      <c r="F11" s="47">
        <f t="shared" si="1"/>
        <v>1772</v>
      </c>
      <c r="G11" s="56">
        <f t="shared" si="1"/>
        <v>111</v>
      </c>
      <c r="H11" s="56">
        <f t="shared" si="1"/>
        <v>47</v>
      </c>
      <c r="I11" s="56">
        <f t="shared" si="1"/>
        <v>1</v>
      </c>
      <c r="J11" s="47">
        <f t="shared" si="1"/>
        <v>2640</v>
      </c>
      <c r="K11" s="3"/>
      <c r="L11" s="27"/>
    </row>
    <row r="12" spans="1:12" x14ac:dyDescent="0.25">
      <c r="A12" s="27" t="s">
        <v>10</v>
      </c>
    </row>
    <row r="13" spans="1:12" x14ac:dyDescent="0.25">
      <c r="A13" s="49" t="s">
        <v>7</v>
      </c>
      <c r="B13" s="53">
        <v>0</v>
      </c>
      <c r="C13" s="53">
        <v>1</v>
      </c>
      <c r="D13" s="53">
        <v>407</v>
      </c>
      <c r="E13" s="53">
        <v>0</v>
      </c>
      <c r="F13" s="53">
        <v>1</v>
      </c>
      <c r="G13" s="53">
        <v>7</v>
      </c>
      <c r="H13" s="53">
        <v>0</v>
      </c>
      <c r="I13" s="53">
        <v>1</v>
      </c>
      <c r="J13" s="53">
        <v>416</v>
      </c>
    </row>
    <row r="14" spans="1:12" x14ac:dyDescent="0.25">
      <c r="A14" s="49" t="s">
        <v>8</v>
      </c>
      <c r="B14" s="53">
        <v>0</v>
      </c>
      <c r="C14" s="53">
        <v>11</v>
      </c>
      <c r="D14" s="53">
        <v>870</v>
      </c>
      <c r="E14" s="53">
        <v>0</v>
      </c>
      <c r="F14" s="53">
        <v>10</v>
      </c>
      <c r="G14" s="53">
        <v>32</v>
      </c>
      <c r="H14" s="53">
        <v>0</v>
      </c>
      <c r="I14" s="53">
        <v>0</v>
      </c>
      <c r="J14" s="53">
        <v>922</v>
      </c>
    </row>
    <row r="15" spans="1:12" s="6" customFormat="1" x14ac:dyDescent="0.25">
      <c r="A15" s="52" t="s">
        <v>9</v>
      </c>
      <c r="B15" s="56">
        <f>SUM(B13:B14)</f>
        <v>0</v>
      </c>
      <c r="C15" s="56">
        <f t="shared" ref="C15:J15" si="2">SUM(C13:C14)</f>
        <v>12</v>
      </c>
      <c r="D15" s="56">
        <f t="shared" si="2"/>
        <v>1277</v>
      </c>
      <c r="E15" s="56">
        <f t="shared" si="2"/>
        <v>0</v>
      </c>
      <c r="F15" s="56">
        <f t="shared" si="2"/>
        <v>11</v>
      </c>
      <c r="G15" s="56">
        <f t="shared" si="2"/>
        <v>39</v>
      </c>
      <c r="H15" s="56">
        <f t="shared" si="2"/>
        <v>0</v>
      </c>
      <c r="I15" s="56">
        <f t="shared" si="2"/>
        <v>1</v>
      </c>
      <c r="J15" s="47">
        <f t="shared" si="2"/>
        <v>1338</v>
      </c>
      <c r="K15" s="3"/>
      <c r="L15" s="27"/>
    </row>
    <row r="16" spans="1:12" x14ac:dyDescent="0.25">
      <c r="A16" s="27" t="s">
        <v>39</v>
      </c>
    </row>
    <row r="17" spans="1:12" x14ac:dyDescent="0.25">
      <c r="A17" s="49" t="s">
        <v>7</v>
      </c>
      <c r="B17" s="53">
        <v>1</v>
      </c>
      <c r="C17" s="53">
        <v>0</v>
      </c>
      <c r="D17" s="53">
        <v>0</v>
      </c>
      <c r="E17" s="53">
        <v>211</v>
      </c>
      <c r="F17" s="53">
        <v>1</v>
      </c>
      <c r="G17" s="53">
        <v>18</v>
      </c>
      <c r="H17" s="53">
        <v>0</v>
      </c>
      <c r="I17" s="53">
        <v>3</v>
      </c>
      <c r="J17" s="53">
        <v>233</v>
      </c>
    </row>
    <row r="18" spans="1:12" x14ac:dyDescent="0.25">
      <c r="A18" s="49" t="s">
        <v>8</v>
      </c>
      <c r="B18" s="53">
        <v>0</v>
      </c>
      <c r="C18" s="53">
        <v>1</v>
      </c>
      <c r="D18" s="53">
        <v>0</v>
      </c>
      <c r="E18" s="53">
        <v>998</v>
      </c>
      <c r="F18" s="53">
        <v>2</v>
      </c>
      <c r="G18" s="53">
        <v>0</v>
      </c>
      <c r="H18" s="53">
        <v>0</v>
      </c>
      <c r="I18" s="53">
        <v>0</v>
      </c>
      <c r="J18" s="54">
        <v>1001</v>
      </c>
    </row>
    <row r="19" spans="1:12" s="6" customFormat="1" x14ac:dyDescent="0.25">
      <c r="A19" s="52" t="s">
        <v>9</v>
      </c>
      <c r="B19" s="56">
        <f>SUM(B17:B18)</f>
        <v>1</v>
      </c>
      <c r="C19" s="56">
        <f t="shared" ref="C19:J19" si="3">SUM(C17:C18)</f>
        <v>1</v>
      </c>
      <c r="D19" s="56">
        <f t="shared" si="3"/>
        <v>0</v>
      </c>
      <c r="E19" s="56">
        <f t="shared" si="3"/>
        <v>1209</v>
      </c>
      <c r="F19" s="56">
        <f t="shared" si="3"/>
        <v>3</v>
      </c>
      <c r="G19" s="56">
        <f t="shared" si="3"/>
        <v>18</v>
      </c>
      <c r="H19" s="56">
        <f t="shared" si="3"/>
        <v>0</v>
      </c>
      <c r="I19" s="56">
        <f t="shared" si="3"/>
        <v>3</v>
      </c>
      <c r="J19" s="47">
        <f t="shared" si="3"/>
        <v>1234</v>
      </c>
      <c r="K19" s="3"/>
      <c r="L19" s="27"/>
    </row>
    <row r="20" spans="1:12" x14ac:dyDescent="0.25">
      <c r="A20" s="27" t="s">
        <v>40</v>
      </c>
    </row>
    <row r="21" spans="1:12" x14ac:dyDescent="0.25">
      <c r="A21" s="49" t="s">
        <v>7</v>
      </c>
      <c r="B21" s="53">
        <v>5</v>
      </c>
      <c r="C21" s="53">
        <v>3</v>
      </c>
      <c r="D21" s="53">
        <v>1</v>
      </c>
      <c r="E21" s="53">
        <v>1</v>
      </c>
      <c r="F21" s="53">
        <v>0</v>
      </c>
      <c r="G21" s="53">
        <v>10</v>
      </c>
      <c r="H21" s="53">
        <v>5</v>
      </c>
      <c r="I21" s="53">
        <v>204</v>
      </c>
      <c r="J21" s="53">
        <v>228</v>
      </c>
    </row>
    <row r="22" spans="1:12" x14ac:dyDescent="0.25">
      <c r="A22" s="49" t="s">
        <v>8</v>
      </c>
      <c r="B22" s="53">
        <v>1</v>
      </c>
      <c r="C22" s="53">
        <v>18</v>
      </c>
      <c r="D22" s="53">
        <v>7</v>
      </c>
      <c r="E22" s="53">
        <v>1</v>
      </c>
      <c r="F22" s="53">
        <v>4</v>
      </c>
      <c r="G22" s="53">
        <v>3</v>
      </c>
      <c r="H22" s="53">
        <v>1</v>
      </c>
      <c r="I22" s="53">
        <v>17</v>
      </c>
      <c r="J22" s="53">
        <v>50</v>
      </c>
    </row>
    <row r="23" spans="1:12" s="6" customFormat="1" x14ac:dyDescent="0.25">
      <c r="A23" s="52" t="s">
        <v>9</v>
      </c>
      <c r="B23" s="56">
        <f>SUM(B21:B22)</f>
        <v>6</v>
      </c>
      <c r="C23" s="56">
        <f t="shared" ref="C23:J23" si="4">SUM(C21:C22)</f>
        <v>21</v>
      </c>
      <c r="D23" s="56">
        <f t="shared" si="4"/>
        <v>8</v>
      </c>
      <c r="E23" s="56">
        <f t="shared" si="4"/>
        <v>2</v>
      </c>
      <c r="F23" s="56">
        <f t="shared" si="4"/>
        <v>4</v>
      </c>
      <c r="G23" s="56">
        <f t="shared" si="4"/>
        <v>13</v>
      </c>
      <c r="H23" s="56">
        <f t="shared" si="4"/>
        <v>6</v>
      </c>
      <c r="I23" s="56">
        <f t="shared" si="4"/>
        <v>221</v>
      </c>
      <c r="J23" s="56">
        <f t="shared" si="4"/>
        <v>278</v>
      </c>
      <c r="K23" s="3"/>
      <c r="L23" s="27"/>
    </row>
    <row r="24" spans="1:12" x14ac:dyDescent="0.25">
      <c r="A24" s="27" t="s">
        <v>17</v>
      </c>
    </row>
    <row r="25" spans="1:12" x14ac:dyDescent="0.25">
      <c r="A25" s="49" t="s">
        <v>7</v>
      </c>
      <c r="B25" s="53">
        <v>769</v>
      </c>
      <c r="C25" s="53">
        <v>9</v>
      </c>
      <c r="D25" s="53">
        <v>0</v>
      </c>
      <c r="E25" s="53">
        <v>0</v>
      </c>
      <c r="F25" s="53">
        <v>0</v>
      </c>
      <c r="G25" s="53">
        <v>38</v>
      </c>
      <c r="H25" s="53">
        <v>0</v>
      </c>
      <c r="I25" s="53">
        <v>1</v>
      </c>
      <c r="J25" s="53">
        <v>817</v>
      </c>
    </row>
    <row r="26" spans="1:12" x14ac:dyDescent="0.25">
      <c r="A26" s="49" t="s">
        <v>8</v>
      </c>
      <c r="B26" s="53">
        <v>132</v>
      </c>
      <c r="C26" s="53">
        <v>51</v>
      </c>
      <c r="D26" s="53">
        <v>4</v>
      </c>
      <c r="E26" s="53">
        <v>6</v>
      </c>
      <c r="F26" s="53">
        <v>10</v>
      </c>
      <c r="G26" s="53">
        <v>4</v>
      </c>
      <c r="H26" s="53">
        <v>1</v>
      </c>
      <c r="I26" s="53">
        <v>0</v>
      </c>
      <c r="J26" s="53">
        <v>208</v>
      </c>
    </row>
    <row r="27" spans="1:12" s="6" customFormat="1" x14ac:dyDescent="0.25">
      <c r="A27" s="52" t="s">
        <v>9</v>
      </c>
      <c r="B27" s="56">
        <f>SUM(B25:B26)</f>
        <v>901</v>
      </c>
      <c r="C27" s="56">
        <f t="shared" ref="C27:J27" si="5">SUM(C25:C26)</f>
        <v>60</v>
      </c>
      <c r="D27" s="56">
        <f t="shared" si="5"/>
        <v>4</v>
      </c>
      <c r="E27" s="56">
        <f t="shared" si="5"/>
        <v>6</v>
      </c>
      <c r="F27" s="56">
        <f t="shared" si="5"/>
        <v>10</v>
      </c>
      <c r="G27" s="56">
        <f t="shared" si="5"/>
        <v>42</v>
      </c>
      <c r="H27" s="56">
        <f t="shared" si="5"/>
        <v>1</v>
      </c>
      <c r="I27" s="56">
        <f t="shared" si="5"/>
        <v>1</v>
      </c>
      <c r="J27" s="47">
        <f t="shared" si="5"/>
        <v>1025</v>
      </c>
      <c r="K27" s="3"/>
      <c r="L27" s="27"/>
    </row>
    <row r="28" spans="1:12" x14ac:dyDescent="0.25">
      <c r="A28" s="27" t="s">
        <v>37</v>
      </c>
    </row>
    <row r="29" spans="1:12" x14ac:dyDescent="0.25">
      <c r="A29" s="49" t="s">
        <v>7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3</v>
      </c>
      <c r="H29" s="53">
        <v>60</v>
      </c>
      <c r="I29" s="53">
        <v>1</v>
      </c>
      <c r="J29" s="53">
        <v>64</v>
      </c>
    </row>
    <row r="30" spans="1:12" x14ac:dyDescent="0.25">
      <c r="A30" s="49" t="s">
        <v>8</v>
      </c>
      <c r="B30" s="53">
        <v>8</v>
      </c>
      <c r="C30" s="53">
        <v>133</v>
      </c>
      <c r="D30" s="53">
        <v>46</v>
      </c>
      <c r="E30" s="53">
        <v>3</v>
      </c>
      <c r="F30" s="53">
        <v>49</v>
      </c>
      <c r="G30" s="53">
        <v>50</v>
      </c>
      <c r="H30" s="53">
        <v>109</v>
      </c>
      <c r="I30" s="53">
        <v>1</v>
      </c>
      <c r="J30" s="53">
        <v>400</v>
      </c>
    </row>
    <row r="31" spans="1:12" s="6" customFormat="1" x14ac:dyDescent="0.25">
      <c r="A31" s="52" t="s">
        <v>9</v>
      </c>
      <c r="B31" s="56">
        <f>SUM(B29:B30)</f>
        <v>8</v>
      </c>
      <c r="C31" s="56">
        <f t="shared" ref="C31:J31" si="6">SUM(C29:C30)</f>
        <v>133</v>
      </c>
      <c r="D31" s="56">
        <f t="shared" si="6"/>
        <v>46</v>
      </c>
      <c r="E31" s="56">
        <f t="shared" si="6"/>
        <v>3</v>
      </c>
      <c r="F31" s="56">
        <f t="shared" si="6"/>
        <v>49</v>
      </c>
      <c r="G31" s="56">
        <f t="shared" si="6"/>
        <v>53</v>
      </c>
      <c r="H31" s="56">
        <f t="shared" si="6"/>
        <v>169</v>
      </c>
      <c r="I31" s="56">
        <f t="shared" si="6"/>
        <v>2</v>
      </c>
      <c r="J31" s="56">
        <f t="shared" si="6"/>
        <v>464</v>
      </c>
      <c r="K31" s="3"/>
      <c r="L31" s="27"/>
    </row>
    <row r="32" spans="1:12" x14ac:dyDescent="0.25">
      <c r="A32" s="27" t="s">
        <v>11</v>
      </c>
    </row>
    <row r="33" spans="1:12" x14ac:dyDescent="0.25">
      <c r="A33" s="49" t="s">
        <v>8</v>
      </c>
      <c r="B33" s="53">
        <v>2</v>
      </c>
      <c r="C33" s="53">
        <v>26</v>
      </c>
      <c r="D33" s="53">
        <v>7</v>
      </c>
      <c r="E33" s="53">
        <v>13</v>
      </c>
      <c r="F33" s="53">
        <v>30</v>
      </c>
      <c r="G33" s="53">
        <v>3</v>
      </c>
      <c r="H33" s="53">
        <v>2</v>
      </c>
      <c r="I33" s="53">
        <v>0</v>
      </c>
      <c r="J33" s="53">
        <v>82</v>
      </c>
    </row>
    <row r="34" spans="1:12" s="6" customFormat="1" x14ac:dyDescent="0.25">
      <c r="A34" s="52" t="s">
        <v>9</v>
      </c>
      <c r="B34" s="56">
        <f>SUM(B33)</f>
        <v>2</v>
      </c>
      <c r="C34" s="56">
        <f t="shared" ref="C34:J34" si="7">SUM(C33)</f>
        <v>26</v>
      </c>
      <c r="D34" s="56">
        <f t="shared" si="7"/>
        <v>7</v>
      </c>
      <c r="E34" s="56">
        <f t="shared" si="7"/>
        <v>13</v>
      </c>
      <c r="F34" s="56">
        <f t="shared" si="7"/>
        <v>30</v>
      </c>
      <c r="G34" s="56">
        <f t="shared" si="7"/>
        <v>3</v>
      </c>
      <c r="H34" s="56">
        <f t="shared" si="7"/>
        <v>2</v>
      </c>
      <c r="I34" s="56">
        <f t="shared" si="7"/>
        <v>0</v>
      </c>
      <c r="J34" s="56">
        <f t="shared" si="7"/>
        <v>82</v>
      </c>
      <c r="K34" s="3"/>
      <c r="L34" s="27"/>
    </row>
    <row r="35" spans="1:12" x14ac:dyDescent="0.25">
      <c r="A35" s="27" t="s">
        <v>12</v>
      </c>
    </row>
    <row r="36" spans="1:12" x14ac:dyDescent="0.25">
      <c r="A36" s="49" t="s">
        <v>7</v>
      </c>
      <c r="B36" s="53">
        <v>27</v>
      </c>
      <c r="C36" s="53">
        <v>43</v>
      </c>
      <c r="D36" s="53">
        <v>16</v>
      </c>
      <c r="E36" s="53">
        <v>3</v>
      </c>
      <c r="F36" s="53">
        <v>29</v>
      </c>
      <c r="G36" s="53">
        <v>0</v>
      </c>
      <c r="H36" s="53">
        <v>7</v>
      </c>
      <c r="I36" s="53">
        <v>58</v>
      </c>
      <c r="J36" s="53">
        <v>184</v>
      </c>
    </row>
    <row r="37" spans="1:12" x14ac:dyDescent="0.25">
      <c r="A37" s="49" t="s">
        <v>8</v>
      </c>
      <c r="B37" s="53">
        <v>5</v>
      </c>
      <c r="C37" s="53">
        <v>70</v>
      </c>
      <c r="D37" s="53">
        <v>94</v>
      </c>
      <c r="E37" s="53">
        <v>17</v>
      </c>
      <c r="F37" s="53">
        <v>247</v>
      </c>
      <c r="G37" s="53">
        <v>34</v>
      </c>
      <c r="H37" s="53">
        <v>1</v>
      </c>
      <c r="I37" s="53">
        <v>0</v>
      </c>
      <c r="J37" s="53">
        <v>469</v>
      </c>
    </row>
    <row r="38" spans="1:12" s="6" customFormat="1" x14ac:dyDescent="0.25">
      <c r="A38" s="52" t="s">
        <v>9</v>
      </c>
      <c r="B38" s="56">
        <f>SUM(B36:B37)</f>
        <v>32</v>
      </c>
      <c r="C38" s="56">
        <f t="shared" ref="C38:J38" si="8">SUM(C36:C37)</f>
        <v>113</v>
      </c>
      <c r="D38" s="56">
        <f t="shared" si="8"/>
        <v>110</v>
      </c>
      <c r="E38" s="56">
        <f t="shared" si="8"/>
        <v>20</v>
      </c>
      <c r="F38" s="56">
        <f t="shared" si="8"/>
        <v>276</v>
      </c>
      <c r="G38" s="56">
        <f t="shared" si="8"/>
        <v>34</v>
      </c>
      <c r="H38" s="56">
        <f t="shared" si="8"/>
        <v>8</v>
      </c>
      <c r="I38" s="56">
        <f t="shared" si="8"/>
        <v>58</v>
      </c>
      <c r="J38" s="56">
        <f t="shared" si="8"/>
        <v>653</v>
      </c>
      <c r="K38" s="3"/>
      <c r="L38" s="27"/>
    </row>
    <row r="39" spans="1:12" x14ac:dyDescent="0.25">
      <c r="A39" s="27" t="s">
        <v>14</v>
      </c>
    </row>
    <row r="40" spans="1:12" x14ac:dyDescent="0.25">
      <c r="A40" s="49" t="s">
        <v>7</v>
      </c>
      <c r="B40" s="53">
        <f t="shared" ref="B40:J40" si="9">B25+B13+B17+B21+B5+B36+B29+B9</f>
        <v>813</v>
      </c>
      <c r="C40" s="53">
        <f t="shared" si="9"/>
        <v>365</v>
      </c>
      <c r="D40" s="53">
        <f t="shared" si="9"/>
        <v>424</v>
      </c>
      <c r="E40" s="53">
        <f t="shared" si="9"/>
        <v>216</v>
      </c>
      <c r="F40" s="53">
        <f t="shared" si="9"/>
        <v>225</v>
      </c>
      <c r="G40" s="53">
        <f t="shared" si="9"/>
        <v>97</v>
      </c>
      <c r="H40" s="53">
        <f t="shared" si="9"/>
        <v>78</v>
      </c>
      <c r="I40" s="53">
        <f t="shared" si="9"/>
        <v>273</v>
      </c>
      <c r="J40" s="54">
        <f t="shared" si="9"/>
        <v>2490</v>
      </c>
    </row>
    <row r="41" spans="1:12" x14ac:dyDescent="0.25">
      <c r="A41" s="49" t="s">
        <v>8</v>
      </c>
      <c r="B41" s="53">
        <f t="shared" ref="B41:J41" si="10">B26+B14+B18+B22+B33+B6+B37+B30+B10</f>
        <v>309</v>
      </c>
      <c r="C41" s="54">
        <f t="shared" si="10"/>
        <v>3780</v>
      </c>
      <c r="D41" s="54">
        <f t="shared" si="10"/>
        <v>1756</v>
      </c>
      <c r="E41" s="54">
        <f t="shared" si="10"/>
        <v>1578</v>
      </c>
      <c r="F41" s="54">
        <f t="shared" si="10"/>
        <v>2967</v>
      </c>
      <c r="G41" s="53">
        <f t="shared" si="10"/>
        <v>407</v>
      </c>
      <c r="H41" s="53">
        <f t="shared" si="10"/>
        <v>221</v>
      </c>
      <c r="I41" s="53">
        <f t="shared" si="10"/>
        <v>31</v>
      </c>
      <c r="J41" s="54">
        <f t="shared" si="10"/>
        <v>11048</v>
      </c>
    </row>
    <row r="42" spans="1:12" s="6" customFormat="1" x14ac:dyDescent="0.25">
      <c r="A42" s="27" t="s">
        <v>9</v>
      </c>
      <c r="B42" s="55">
        <f>SUM(B40:B41)</f>
        <v>1122</v>
      </c>
      <c r="C42" s="55">
        <f>SUM(C40:C41)</f>
        <v>4145</v>
      </c>
      <c r="D42" s="55">
        <f>SUM(D40:D41)</f>
        <v>2180</v>
      </c>
      <c r="E42" s="55">
        <v>1795</v>
      </c>
      <c r="F42" s="55">
        <f>SUM(F40:F41)</f>
        <v>3192</v>
      </c>
      <c r="G42" s="55">
        <f>SUM(G40:G41)</f>
        <v>504</v>
      </c>
      <c r="H42" s="55">
        <f>SUM(H40:H41)</f>
        <v>299</v>
      </c>
      <c r="I42" s="55">
        <f>SUM(I40:I41)</f>
        <v>304</v>
      </c>
      <c r="J42" s="55">
        <f>SUM(J40:J41)</f>
        <v>13538</v>
      </c>
      <c r="K42" s="3"/>
      <c r="L42" s="27"/>
    </row>
    <row r="43" spans="1:12" x14ac:dyDescent="0.25">
      <c r="A43" s="28" t="s">
        <v>23</v>
      </c>
    </row>
  </sheetData>
  <pageMargins left="0.7" right="0.7" top="0.75" bottom="0.75" header="0.3" footer="0.3"/>
  <pageSetup scale="70" orientation="landscape" r:id="rId1"/>
  <headerFooter>
    <oddHeader>&amp;L&amp;"-,Bold"&amp;11College Level Data&amp;C&amp;"-,Bold"&amp;11Table 26&amp;R&amp;"-,Bold"&amp;11UMass Boston Induced Course - Load Matrix</oddHeader>
    <oddFooter>&amp;L&amp;"-,Bold"&amp;11Office of Institutional Research, UMass Boston</oddFooter>
  </headerFooter>
  <rowBreaks count="1" manualBreakCount="1">
    <brk id="43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3"/>
  <sheetViews>
    <sheetView zoomScaleNormal="100" workbookViewId="0">
      <selection activeCell="N9" sqref="N9"/>
    </sheetView>
  </sheetViews>
  <sheetFormatPr defaultRowHeight="15.75" x14ac:dyDescent="0.25"/>
  <cols>
    <col min="1" max="1" width="18.25" customWidth="1"/>
    <col min="7" max="7" width="11.375" customWidth="1"/>
  </cols>
  <sheetData>
    <row r="1" spans="1:10" ht="18.75" x14ac:dyDescent="0.3">
      <c r="A1" s="2" t="s">
        <v>36</v>
      </c>
      <c r="B1" s="5"/>
      <c r="C1" s="5"/>
      <c r="D1" s="5"/>
      <c r="E1" s="5"/>
      <c r="F1" s="5"/>
      <c r="G1" s="5"/>
      <c r="H1" s="5"/>
      <c r="I1" s="5"/>
      <c r="J1" s="5"/>
    </row>
    <row r="3" spans="1:10" ht="16.5" thickBot="1" x14ac:dyDescent="0.3">
      <c r="A3" s="30"/>
      <c r="B3" s="31" t="s">
        <v>1</v>
      </c>
      <c r="C3" s="31" t="s">
        <v>2</v>
      </c>
      <c r="D3" s="31" t="s">
        <v>3</v>
      </c>
      <c r="E3" s="31" t="s">
        <v>4</v>
      </c>
      <c r="F3" s="31" t="s">
        <v>6</v>
      </c>
      <c r="G3" s="31" t="s">
        <v>27</v>
      </c>
      <c r="H3" s="31" t="s">
        <v>29</v>
      </c>
      <c r="I3" s="31" t="s">
        <v>15</v>
      </c>
      <c r="J3" s="31" t="s">
        <v>13</v>
      </c>
    </row>
    <row r="4" spans="1:10" x14ac:dyDescent="0.25">
      <c r="A4" s="6" t="s">
        <v>22</v>
      </c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t="s">
        <v>7</v>
      </c>
      <c r="B5" s="5">
        <v>6</v>
      </c>
      <c r="C5" s="5">
        <v>343</v>
      </c>
      <c r="D5" s="5">
        <v>2</v>
      </c>
      <c r="E5" s="5">
        <v>1</v>
      </c>
      <c r="F5" s="5">
        <v>1</v>
      </c>
      <c r="G5" s="5">
        <v>8</v>
      </c>
      <c r="H5" s="5">
        <v>1</v>
      </c>
      <c r="I5" s="5">
        <v>6</v>
      </c>
      <c r="J5" s="5">
        <f>SUM(B5:I5)</f>
        <v>368</v>
      </c>
    </row>
    <row r="6" spans="1:10" x14ac:dyDescent="0.25">
      <c r="A6" t="s">
        <v>8</v>
      </c>
      <c r="B6" s="5">
        <v>101</v>
      </c>
      <c r="C6" s="19">
        <v>3215</v>
      </c>
      <c r="D6" s="5">
        <v>627</v>
      </c>
      <c r="E6" s="5">
        <v>276</v>
      </c>
      <c r="F6" s="19">
        <v>1047</v>
      </c>
      <c r="G6" s="5">
        <v>109</v>
      </c>
      <c r="H6" s="5">
        <v>63</v>
      </c>
      <c r="I6" s="5">
        <v>12</v>
      </c>
      <c r="J6" s="5">
        <f>SUM(B6:I6)</f>
        <v>5450</v>
      </c>
    </row>
    <row r="7" spans="1:10" x14ac:dyDescent="0.25">
      <c r="A7" s="12" t="s">
        <v>9</v>
      </c>
      <c r="B7" s="13">
        <f>SUM(B5:B6)</f>
        <v>107</v>
      </c>
      <c r="C7" s="47">
        <f t="shared" ref="C7" si="0">SUM(C5:C6)</f>
        <v>3558</v>
      </c>
      <c r="D7" s="13">
        <f t="shared" ref="D7" si="1">SUM(D5:D6)</f>
        <v>629</v>
      </c>
      <c r="E7" s="13">
        <f t="shared" ref="E7" si="2">SUM(E5:E6)</f>
        <v>277</v>
      </c>
      <c r="F7" s="47">
        <f t="shared" ref="F7" si="3">SUM(F5:F6)</f>
        <v>1048</v>
      </c>
      <c r="G7" s="13">
        <f t="shared" ref="G7" si="4">SUM(G5:G6)</f>
        <v>117</v>
      </c>
      <c r="H7" s="13">
        <f t="shared" ref="H7" si="5">SUM(H5:H6)</f>
        <v>64</v>
      </c>
      <c r="I7" s="13">
        <f t="shared" ref="I7" si="6">SUM(I5:I6)</f>
        <v>18</v>
      </c>
      <c r="J7" s="47">
        <f>SUM(B7:I7)</f>
        <v>5818</v>
      </c>
    </row>
    <row r="8" spans="1:10" x14ac:dyDescent="0.25">
      <c r="A8" s="6" t="s">
        <v>21</v>
      </c>
      <c r="B8" s="5"/>
      <c r="C8" s="5"/>
      <c r="D8" s="5"/>
      <c r="E8" s="5"/>
      <c r="F8" s="5"/>
      <c r="G8" s="5"/>
      <c r="H8" s="5"/>
      <c r="I8" s="5"/>
      <c r="J8" s="5"/>
    </row>
    <row r="9" spans="1:10" x14ac:dyDescent="0.25">
      <c r="A9" t="s">
        <v>7</v>
      </c>
      <c r="B9" s="5">
        <v>0</v>
      </c>
      <c r="C9" s="5">
        <v>1</v>
      </c>
      <c r="D9" s="5">
        <v>1</v>
      </c>
      <c r="E9" s="5">
        <v>0</v>
      </c>
      <c r="F9" s="5">
        <v>203</v>
      </c>
      <c r="G9" s="5">
        <v>2</v>
      </c>
      <c r="H9" s="5">
        <v>3</v>
      </c>
      <c r="I9" s="5">
        <v>0</v>
      </c>
      <c r="J9" s="5">
        <f>SUM(B9:I9)</f>
        <v>210</v>
      </c>
    </row>
    <row r="10" spans="1:10" x14ac:dyDescent="0.25">
      <c r="A10" t="s">
        <v>8</v>
      </c>
      <c r="B10" s="5">
        <v>15</v>
      </c>
      <c r="C10" s="5">
        <v>281</v>
      </c>
      <c r="D10" s="5">
        <v>172</v>
      </c>
      <c r="E10" s="5">
        <v>217</v>
      </c>
      <c r="F10" s="19">
        <v>1532</v>
      </c>
      <c r="G10" s="5">
        <v>31</v>
      </c>
      <c r="H10" s="5">
        <v>46</v>
      </c>
      <c r="I10" s="5">
        <v>0</v>
      </c>
      <c r="J10" s="19">
        <f>SUM(B10:I10)</f>
        <v>2294</v>
      </c>
    </row>
    <row r="11" spans="1:10" x14ac:dyDescent="0.25">
      <c r="A11" s="12" t="s">
        <v>9</v>
      </c>
      <c r="B11" s="13">
        <f>SUM(B9:B10)</f>
        <v>15</v>
      </c>
      <c r="C11" s="13">
        <f t="shared" ref="C11" si="7">SUM(C9:C10)</f>
        <v>282</v>
      </c>
      <c r="D11" s="13">
        <f t="shared" ref="D11" si="8">SUM(D9:D10)</f>
        <v>173</v>
      </c>
      <c r="E11" s="13">
        <f t="shared" ref="E11" si="9">SUM(E9:E10)</f>
        <v>217</v>
      </c>
      <c r="F11" s="47">
        <f t="shared" ref="F11" si="10">SUM(F9:F10)</f>
        <v>1735</v>
      </c>
      <c r="G11" s="13">
        <f t="shared" ref="G11" si="11">SUM(G9:G10)</f>
        <v>33</v>
      </c>
      <c r="H11" s="13">
        <f t="shared" ref="H11" si="12">SUM(H9:H10)</f>
        <v>49</v>
      </c>
      <c r="I11" s="13">
        <f t="shared" ref="I11" si="13">SUM(I9:I10)</f>
        <v>0</v>
      </c>
      <c r="J11" s="47">
        <f>SUM(B11:I11)</f>
        <v>2504</v>
      </c>
    </row>
    <row r="12" spans="1:10" x14ac:dyDescent="0.25">
      <c r="A12" s="6" t="s">
        <v>10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t="s">
        <v>7</v>
      </c>
      <c r="B13" s="5">
        <v>1</v>
      </c>
      <c r="C13" s="5">
        <v>0</v>
      </c>
      <c r="D13" s="5">
        <v>363</v>
      </c>
      <c r="E13" s="5">
        <v>0</v>
      </c>
      <c r="F13" s="5">
        <v>0</v>
      </c>
      <c r="G13" s="5">
        <v>16</v>
      </c>
      <c r="H13" s="5">
        <v>0</v>
      </c>
      <c r="I13" s="5">
        <v>1</v>
      </c>
      <c r="J13" s="5">
        <f>SUM(B13:I13)</f>
        <v>381</v>
      </c>
    </row>
    <row r="14" spans="1:10" x14ac:dyDescent="0.25">
      <c r="A14" t="s">
        <v>8</v>
      </c>
      <c r="B14" s="5">
        <v>0</v>
      </c>
      <c r="C14" s="5">
        <v>9</v>
      </c>
      <c r="D14" s="5">
        <v>817</v>
      </c>
      <c r="E14" s="5">
        <v>0</v>
      </c>
      <c r="F14" s="5">
        <v>8</v>
      </c>
      <c r="G14" s="5">
        <v>15</v>
      </c>
      <c r="H14" s="5">
        <v>0</v>
      </c>
      <c r="I14" s="5">
        <v>0</v>
      </c>
      <c r="J14" s="5">
        <f>SUM(B14:I14)</f>
        <v>849</v>
      </c>
    </row>
    <row r="15" spans="1:10" x14ac:dyDescent="0.25">
      <c r="A15" s="12" t="s">
        <v>9</v>
      </c>
      <c r="B15" s="13">
        <f t="shared" ref="B15" si="14">SUM(B13:B14)</f>
        <v>1</v>
      </c>
      <c r="C15" s="13">
        <f t="shared" ref="C15" si="15">SUM(C13:C14)</f>
        <v>9</v>
      </c>
      <c r="D15" s="47">
        <f t="shared" ref="D15" si="16">SUM(D13:D14)</f>
        <v>1180</v>
      </c>
      <c r="E15" s="13">
        <f t="shared" ref="E15" si="17">SUM(E13:E14)</f>
        <v>0</v>
      </c>
      <c r="F15" s="13">
        <f t="shared" ref="F15" si="18">SUM(F13:F14)</f>
        <v>8</v>
      </c>
      <c r="G15" s="13">
        <f t="shared" ref="G15" si="19">SUM(G13:G14)</f>
        <v>31</v>
      </c>
      <c r="H15" s="13">
        <f t="shared" ref="H15" si="20">SUM(H13:H14)</f>
        <v>0</v>
      </c>
      <c r="I15" s="13">
        <f t="shared" ref="I15" si="21">SUM(I13:I14)</f>
        <v>1</v>
      </c>
      <c r="J15" s="47">
        <f>SUM(B15:I15)</f>
        <v>1230</v>
      </c>
    </row>
    <row r="16" spans="1:10" x14ac:dyDescent="0.25">
      <c r="A16" s="6" t="s">
        <v>19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25">
      <c r="A17" t="s">
        <v>7</v>
      </c>
      <c r="B17" s="5">
        <v>0</v>
      </c>
      <c r="C17" s="5">
        <v>0</v>
      </c>
      <c r="D17" s="5">
        <v>0</v>
      </c>
      <c r="E17" s="5">
        <v>221</v>
      </c>
      <c r="F17" s="5">
        <v>0</v>
      </c>
      <c r="G17" s="5">
        <v>13</v>
      </c>
      <c r="H17" s="5">
        <v>1</v>
      </c>
      <c r="I17" s="5">
        <v>0</v>
      </c>
      <c r="J17" s="5">
        <f>SUM(B17:I17)</f>
        <v>235</v>
      </c>
    </row>
    <row r="18" spans="1:10" x14ac:dyDescent="0.25">
      <c r="A18" t="s">
        <v>8</v>
      </c>
      <c r="B18" s="5">
        <v>0</v>
      </c>
      <c r="C18" s="5">
        <v>4</v>
      </c>
      <c r="D18" s="5">
        <v>0</v>
      </c>
      <c r="E18" s="5">
        <v>920</v>
      </c>
      <c r="F18" s="5">
        <v>5</v>
      </c>
      <c r="G18" s="5">
        <v>2</v>
      </c>
      <c r="H18" s="5">
        <v>0</v>
      </c>
      <c r="I18" s="5">
        <v>0</v>
      </c>
      <c r="J18" s="5">
        <f>SUM(B18:I18)</f>
        <v>931</v>
      </c>
    </row>
    <row r="19" spans="1:10" x14ac:dyDescent="0.25">
      <c r="A19" s="12" t="s">
        <v>9</v>
      </c>
      <c r="B19" s="13">
        <f t="shared" ref="B19" si="22">SUM(B17:B18)</f>
        <v>0</v>
      </c>
      <c r="C19" s="13">
        <f t="shared" ref="C19" si="23">SUM(C17:C18)</f>
        <v>4</v>
      </c>
      <c r="D19" s="13">
        <f t="shared" ref="D19" si="24">SUM(D17:D18)</f>
        <v>0</v>
      </c>
      <c r="E19" s="47">
        <f t="shared" ref="E19" si="25">SUM(E17:E18)</f>
        <v>1141</v>
      </c>
      <c r="F19" s="13">
        <f t="shared" ref="F19" si="26">SUM(F17:F18)</f>
        <v>5</v>
      </c>
      <c r="G19" s="13">
        <f t="shared" ref="G19" si="27">SUM(G17:G18)</f>
        <v>15</v>
      </c>
      <c r="H19" s="13">
        <f t="shared" ref="H19" si="28">SUM(H17:H18)</f>
        <v>1</v>
      </c>
      <c r="I19" s="13">
        <f t="shared" ref="I19" si="29">SUM(I17:I18)</f>
        <v>0</v>
      </c>
      <c r="J19" s="47">
        <f>SUM(B19:I19)</f>
        <v>1166</v>
      </c>
    </row>
    <row r="20" spans="1:10" x14ac:dyDescent="0.25">
      <c r="A20" s="6" t="s">
        <v>20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t="s">
        <v>7</v>
      </c>
      <c r="B21" s="5">
        <v>2</v>
      </c>
      <c r="C21" s="5">
        <v>4</v>
      </c>
      <c r="D21" s="5">
        <v>1</v>
      </c>
      <c r="E21" s="5">
        <v>3</v>
      </c>
      <c r="F21" s="5">
        <v>0</v>
      </c>
      <c r="G21" s="5">
        <v>12</v>
      </c>
      <c r="H21" s="5">
        <v>2</v>
      </c>
      <c r="I21" s="5">
        <v>176</v>
      </c>
      <c r="J21" s="5">
        <f>SUM(B21:I21)</f>
        <v>200</v>
      </c>
    </row>
    <row r="22" spans="1:10" x14ac:dyDescent="0.25">
      <c r="A22" t="s">
        <v>8</v>
      </c>
      <c r="B22" s="5">
        <v>0</v>
      </c>
      <c r="C22" s="5">
        <v>13</v>
      </c>
      <c r="D22" s="5">
        <v>2</v>
      </c>
      <c r="E22" s="5">
        <v>1</v>
      </c>
      <c r="F22" s="5">
        <v>4</v>
      </c>
      <c r="G22" s="5">
        <v>1</v>
      </c>
      <c r="H22" s="5">
        <v>0</v>
      </c>
      <c r="I22" s="5">
        <v>1</v>
      </c>
      <c r="J22" s="5">
        <f>SUM(B22:I22)</f>
        <v>22</v>
      </c>
    </row>
    <row r="23" spans="1:10" x14ac:dyDescent="0.25">
      <c r="A23" s="12" t="s">
        <v>9</v>
      </c>
      <c r="B23" s="13">
        <f t="shared" ref="B23" si="30">SUM(B21:B22)</f>
        <v>2</v>
      </c>
      <c r="C23" s="13">
        <f t="shared" ref="C23" si="31">SUM(C21:C22)</f>
        <v>17</v>
      </c>
      <c r="D23" s="13">
        <f t="shared" ref="D23" si="32">SUM(D21:D22)</f>
        <v>3</v>
      </c>
      <c r="E23" s="13">
        <f t="shared" ref="E23" si="33">SUM(E21:E22)</f>
        <v>4</v>
      </c>
      <c r="F23" s="13">
        <f t="shared" ref="F23" si="34">SUM(F21:F22)</f>
        <v>4</v>
      </c>
      <c r="G23" s="13">
        <f t="shared" ref="G23" si="35">SUM(G21:G22)</f>
        <v>13</v>
      </c>
      <c r="H23" s="13">
        <f t="shared" ref="H23" si="36">SUM(H21:H22)</f>
        <v>2</v>
      </c>
      <c r="I23" s="13">
        <f t="shared" ref="I23" si="37">SUM(I21:I22)</f>
        <v>177</v>
      </c>
      <c r="J23" s="13">
        <f>SUM(B23:I23)</f>
        <v>222</v>
      </c>
    </row>
    <row r="24" spans="1:10" x14ac:dyDescent="0.25">
      <c r="A24" s="6" t="s">
        <v>17</v>
      </c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t="s">
        <v>7</v>
      </c>
      <c r="B25" s="5">
        <v>661</v>
      </c>
      <c r="C25" s="5">
        <v>10</v>
      </c>
      <c r="D25" s="5">
        <v>0</v>
      </c>
      <c r="E25" s="5">
        <v>0</v>
      </c>
      <c r="F25" s="5">
        <v>0</v>
      </c>
      <c r="G25" s="5">
        <v>47</v>
      </c>
      <c r="H25" s="5">
        <v>0</v>
      </c>
      <c r="I25" s="5">
        <v>1</v>
      </c>
      <c r="J25" s="5">
        <f>SUM(B25:I25)</f>
        <v>719</v>
      </c>
    </row>
    <row r="26" spans="1:10" x14ac:dyDescent="0.25">
      <c r="A26" t="s">
        <v>8</v>
      </c>
      <c r="B26" s="5">
        <v>112</v>
      </c>
      <c r="C26" s="5">
        <v>48</v>
      </c>
      <c r="D26" s="5">
        <v>3</v>
      </c>
      <c r="E26" s="5">
        <v>3</v>
      </c>
      <c r="F26" s="5">
        <v>14</v>
      </c>
      <c r="G26" s="5">
        <v>6</v>
      </c>
      <c r="H26" s="5">
        <v>0</v>
      </c>
      <c r="I26" s="5">
        <v>0</v>
      </c>
      <c r="J26" s="5">
        <f>SUM(B26:I26)</f>
        <v>186</v>
      </c>
    </row>
    <row r="27" spans="1:10" x14ac:dyDescent="0.25">
      <c r="A27" s="12" t="s">
        <v>9</v>
      </c>
      <c r="B27" s="13">
        <f>SUM(B25:B26)</f>
        <v>773</v>
      </c>
      <c r="C27" s="13">
        <f t="shared" ref="C27:H27" si="38">SUM(C25:C26)</f>
        <v>58</v>
      </c>
      <c r="D27" s="13">
        <f t="shared" si="38"/>
        <v>3</v>
      </c>
      <c r="E27" s="13">
        <f t="shared" si="38"/>
        <v>3</v>
      </c>
      <c r="F27" s="13">
        <f t="shared" si="38"/>
        <v>14</v>
      </c>
      <c r="G27" s="13">
        <f t="shared" si="38"/>
        <v>53</v>
      </c>
      <c r="H27" s="13">
        <f t="shared" si="38"/>
        <v>0</v>
      </c>
      <c r="I27" s="13">
        <f>SUM(I25:I26)</f>
        <v>1</v>
      </c>
      <c r="J27" s="13">
        <f>SUM(B27:I27)</f>
        <v>905</v>
      </c>
    </row>
    <row r="28" spans="1:10" x14ac:dyDescent="0.25">
      <c r="A28" s="6" t="s">
        <v>26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t="s">
        <v>7</v>
      </c>
      <c r="B29" s="5">
        <v>0</v>
      </c>
      <c r="C29" s="5">
        <v>1</v>
      </c>
      <c r="D29" s="5">
        <v>2</v>
      </c>
      <c r="E29" s="5">
        <v>0</v>
      </c>
      <c r="F29" s="5">
        <v>1</v>
      </c>
      <c r="G29" s="5">
        <v>2</v>
      </c>
      <c r="H29" s="5">
        <v>62</v>
      </c>
      <c r="I29" s="5">
        <v>0</v>
      </c>
      <c r="J29" s="5">
        <f>SUM(B29:I29)</f>
        <v>68</v>
      </c>
    </row>
    <row r="30" spans="1:10" x14ac:dyDescent="0.25">
      <c r="A30" t="s">
        <v>8</v>
      </c>
      <c r="B30" s="5">
        <v>5</v>
      </c>
      <c r="C30" s="5">
        <v>98</v>
      </c>
      <c r="D30" s="5">
        <v>39</v>
      </c>
      <c r="E30" s="5">
        <v>2</v>
      </c>
      <c r="F30" s="5">
        <v>44</v>
      </c>
      <c r="G30" s="5">
        <v>10</v>
      </c>
      <c r="H30" s="5">
        <v>102</v>
      </c>
      <c r="I30" s="5">
        <v>2</v>
      </c>
      <c r="J30" s="5">
        <f>SUM(B30:I30)</f>
        <v>302</v>
      </c>
    </row>
    <row r="31" spans="1:10" x14ac:dyDescent="0.25">
      <c r="A31" s="12" t="s">
        <v>9</v>
      </c>
      <c r="B31" s="13">
        <f t="shared" ref="B31" si="39">SUM(B29:B30)</f>
        <v>5</v>
      </c>
      <c r="C31" s="13">
        <f t="shared" ref="C31" si="40">SUM(C29:C30)</f>
        <v>99</v>
      </c>
      <c r="D31" s="13">
        <f t="shared" ref="D31" si="41">SUM(D29:D30)</f>
        <v>41</v>
      </c>
      <c r="E31" s="13">
        <f t="shared" ref="E31" si="42">SUM(E29:E30)</f>
        <v>2</v>
      </c>
      <c r="F31" s="13">
        <f t="shared" ref="F31" si="43">SUM(F29:F30)</f>
        <v>45</v>
      </c>
      <c r="G31" s="13">
        <f t="shared" ref="G31" si="44">SUM(G29:G30)</f>
        <v>12</v>
      </c>
      <c r="H31" s="13">
        <f t="shared" ref="H31" si="45">SUM(H29:H30)</f>
        <v>164</v>
      </c>
      <c r="I31" s="13">
        <f t="shared" ref="I31" si="46">SUM(I29:I30)</f>
        <v>2</v>
      </c>
      <c r="J31" s="13">
        <f>SUM(B31:I31)</f>
        <v>370</v>
      </c>
    </row>
    <row r="32" spans="1:10" x14ac:dyDescent="0.25">
      <c r="A32" s="6" t="s">
        <v>11</v>
      </c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t="s">
        <v>7</v>
      </c>
      <c r="B33" s="5">
        <v>1</v>
      </c>
      <c r="C33" s="5">
        <v>30</v>
      </c>
      <c r="D33" s="5">
        <v>6</v>
      </c>
      <c r="E33" s="5">
        <v>12</v>
      </c>
      <c r="F33" s="5">
        <v>29</v>
      </c>
      <c r="G33" s="5">
        <v>3</v>
      </c>
      <c r="H33" s="5">
        <v>3</v>
      </c>
      <c r="I33" s="5">
        <v>0</v>
      </c>
      <c r="J33" s="5">
        <f>SUM(B33:I33)</f>
        <v>84</v>
      </c>
    </row>
    <row r="34" spans="1:10" x14ac:dyDescent="0.25">
      <c r="A34" t="s">
        <v>8</v>
      </c>
      <c r="B34" s="5">
        <v>1</v>
      </c>
      <c r="C34" s="5">
        <v>30</v>
      </c>
      <c r="D34" s="5">
        <v>6</v>
      </c>
      <c r="E34" s="5">
        <v>12</v>
      </c>
      <c r="F34" s="5">
        <v>29</v>
      </c>
      <c r="G34" s="5">
        <v>3</v>
      </c>
      <c r="H34" s="5">
        <v>3</v>
      </c>
      <c r="I34" s="5">
        <v>0</v>
      </c>
      <c r="J34" s="5">
        <f>SUM(B34:I34)</f>
        <v>84</v>
      </c>
    </row>
    <row r="35" spans="1:10" x14ac:dyDescent="0.25">
      <c r="A35" s="12" t="s">
        <v>9</v>
      </c>
      <c r="B35" s="13">
        <f t="shared" ref="B35" si="47">SUM(B33:B34)</f>
        <v>2</v>
      </c>
      <c r="C35" s="13">
        <f t="shared" ref="C35" si="48">SUM(C33:C34)</f>
        <v>60</v>
      </c>
      <c r="D35" s="13">
        <f t="shared" ref="D35" si="49">SUM(D33:D34)</f>
        <v>12</v>
      </c>
      <c r="E35" s="13">
        <f t="shared" ref="E35" si="50">SUM(E33:E34)</f>
        <v>24</v>
      </c>
      <c r="F35" s="13">
        <f t="shared" ref="F35" si="51">SUM(F33:F34)</f>
        <v>58</v>
      </c>
      <c r="G35" s="13">
        <f t="shared" ref="G35" si="52">SUM(G33:G34)</f>
        <v>6</v>
      </c>
      <c r="H35" s="13">
        <f t="shared" ref="H35" si="53">SUM(H33:H34)</f>
        <v>6</v>
      </c>
      <c r="I35" s="13">
        <f t="shared" ref="I35" si="54">SUM(I33:I34)</f>
        <v>0</v>
      </c>
      <c r="J35" s="13">
        <f>SUM(B35:I35)</f>
        <v>168</v>
      </c>
    </row>
    <row r="36" spans="1:10" x14ac:dyDescent="0.25">
      <c r="A36" s="6" t="s">
        <v>12</v>
      </c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t="s">
        <v>7</v>
      </c>
      <c r="B37" s="5">
        <v>99</v>
      </c>
      <c r="C37" s="5">
        <v>57</v>
      </c>
      <c r="D37" s="5">
        <v>19</v>
      </c>
      <c r="E37" s="5">
        <v>3</v>
      </c>
      <c r="F37" s="5">
        <v>8</v>
      </c>
      <c r="G37" s="5">
        <v>13</v>
      </c>
      <c r="H37" s="5">
        <v>1</v>
      </c>
      <c r="I37" s="5">
        <v>53</v>
      </c>
      <c r="J37" s="5">
        <f>SUM(B37:I37)</f>
        <v>253</v>
      </c>
    </row>
    <row r="38" spans="1:10" x14ac:dyDescent="0.25">
      <c r="A38" t="s">
        <v>8</v>
      </c>
      <c r="B38" s="5">
        <v>8</v>
      </c>
      <c r="C38" s="5">
        <v>147</v>
      </c>
      <c r="D38" s="5">
        <v>137</v>
      </c>
      <c r="E38" s="5">
        <v>15</v>
      </c>
      <c r="F38" s="5">
        <v>291</v>
      </c>
      <c r="G38" s="5">
        <v>20</v>
      </c>
      <c r="H38" s="5">
        <v>4</v>
      </c>
      <c r="I38" s="5">
        <v>13</v>
      </c>
      <c r="J38" s="5">
        <f>SUM(B38:I38)</f>
        <v>635</v>
      </c>
    </row>
    <row r="39" spans="1:10" x14ac:dyDescent="0.25">
      <c r="A39" s="12" t="s">
        <v>9</v>
      </c>
      <c r="B39" s="13">
        <f t="shared" ref="B39" si="55">SUM(B37:B38)</f>
        <v>107</v>
      </c>
      <c r="C39" s="13">
        <f t="shared" ref="C39" si="56">SUM(C37:C38)</f>
        <v>204</v>
      </c>
      <c r="D39" s="13">
        <f t="shared" ref="D39" si="57">SUM(D37:D38)</f>
        <v>156</v>
      </c>
      <c r="E39" s="13">
        <f t="shared" ref="E39" si="58">SUM(E37:E38)</f>
        <v>18</v>
      </c>
      <c r="F39" s="13">
        <f t="shared" ref="F39" si="59">SUM(F37:F38)</f>
        <v>299</v>
      </c>
      <c r="G39" s="13">
        <f t="shared" ref="G39" si="60">SUM(G37:G38)</f>
        <v>33</v>
      </c>
      <c r="H39" s="13">
        <f t="shared" ref="H39" si="61">SUM(H37:H38)</f>
        <v>5</v>
      </c>
      <c r="I39" s="13">
        <f t="shared" ref="I39" si="62">SUM(I37:I38)</f>
        <v>66</v>
      </c>
      <c r="J39" s="13">
        <f>SUM(B39:I39)</f>
        <v>888</v>
      </c>
    </row>
    <row r="40" spans="1:10" x14ac:dyDescent="0.25">
      <c r="A40" s="6" t="s">
        <v>14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t="s">
        <v>7</v>
      </c>
      <c r="B41" s="5">
        <f>SUM(B25+B13+B17+B21+B33+B5+B37+B29+B9)</f>
        <v>770</v>
      </c>
      <c r="C41" s="5">
        <v>416</v>
      </c>
      <c r="D41" s="5">
        <v>388</v>
      </c>
      <c r="E41" s="5">
        <v>228</v>
      </c>
      <c r="F41" s="5">
        <v>213</v>
      </c>
      <c r="G41" s="5">
        <v>114</v>
      </c>
      <c r="H41" s="5">
        <v>69</v>
      </c>
      <c r="I41" s="5">
        <f>SUM(I25+I13+I17+I21+I33+I5+I37+I29+I9)</f>
        <v>237</v>
      </c>
      <c r="J41" s="19">
        <v>2436</v>
      </c>
    </row>
    <row r="42" spans="1:10" x14ac:dyDescent="0.25">
      <c r="A42" s="40" t="s">
        <v>8</v>
      </c>
      <c r="B42" s="43">
        <f>SUM(B26+B14+B18+B22+B34+B6+B38+B30+B10)</f>
        <v>242</v>
      </c>
      <c r="C42" s="44">
        <f>SUM(C26+C14+C18+C22+C34+C6+C38+C30+C10)</f>
        <v>3845</v>
      </c>
      <c r="D42" s="44">
        <f>SUM(D26+D14+D18+D22+D34+D6+D38+D30+D10)</f>
        <v>1803</v>
      </c>
      <c r="E42" s="44">
        <v>1447</v>
      </c>
      <c r="F42" s="44">
        <f>SUM(F26+F14+F18+F22+F34+F6+F38+F30+F10)</f>
        <v>2974</v>
      </c>
      <c r="G42" s="43">
        <v>196</v>
      </c>
      <c r="H42" s="43">
        <v>219</v>
      </c>
      <c r="I42" s="43">
        <f>SUM(I26+I14+I18+I22+I34+I6+I38+I30+I10)</f>
        <v>28</v>
      </c>
      <c r="J42" s="44">
        <f>SUM(B42:I42)</f>
        <v>10754</v>
      </c>
    </row>
    <row r="43" spans="1:10" x14ac:dyDescent="0.25">
      <c r="A43" s="6" t="s">
        <v>9</v>
      </c>
      <c r="B43" s="46">
        <f t="shared" ref="B43:I43" si="63">SUM(B41:B42)</f>
        <v>1012</v>
      </c>
      <c r="C43" s="46">
        <f t="shared" si="63"/>
        <v>4261</v>
      </c>
      <c r="D43" s="46">
        <f t="shared" si="63"/>
        <v>2191</v>
      </c>
      <c r="E43" s="46">
        <f t="shared" si="63"/>
        <v>1675</v>
      </c>
      <c r="F43" s="46">
        <f t="shared" si="63"/>
        <v>3187</v>
      </c>
      <c r="G43" s="46">
        <f t="shared" si="63"/>
        <v>310</v>
      </c>
      <c r="H43" s="46">
        <f t="shared" si="63"/>
        <v>288</v>
      </c>
      <c r="I43" s="46">
        <f t="shared" si="63"/>
        <v>265</v>
      </c>
      <c r="J43" s="46">
        <f>SUM(B43:I43)</f>
        <v>13189</v>
      </c>
    </row>
    <row r="44" spans="1:10" x14ac:dyDescent="0.25">
      <c r="A44" s="28" t="s">
        <v>23</v>
      </c>
    </row>
    <row r="73" spans="7:7" x14ac:dyDescent="0.25">
      <c r="G73" s="46"/>
    </row>
  </sheetData>
  <pageMargins left="0.7" right="0.7" top="0.75" bottom="0.75" header="0.3" footer="0.3"/>
  <pageSetup scale="70" orientation="landscape" r:id="rId1"/>
  <headerFooter>
    <oddHeader>&amp;L&amp;"-,Bold"&amp;11College Level Data &amp;C&amp;"-,Bold"&amp;11Table 26&amp;R&amp;"-,Bold"&amp;11UMass Boston Induced Course -Load Matrix</oddHeader>
    <oddFooter>&amp;L&amp;"-,Bold"&amp;11Office of Institutional Research, UMass Boston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5"/>
  <sheetViews>
    <sheetView zoomScaleNormal="100" workbookViewId="0">
      <selection activeCell="L6" sqref="L6"/>
    </sheetView>
  </sheetViews>
  <sheetFormatPr defaultRowHeight="15.75" x14ac:dyDescent="0.25"/>
  <cols>
    <col min="1" max="1" width="15.75" customWidth="1"/>
  </cols>
  <sheetData>
    <row r="1" spans="1:13" ht="18.75" x14ac:dyDescent="0.3">
      <c r="A1" s="2" t="s">
        <v>35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3" spans="1:13" ht="16.5" thickBot="1" x14ac:dyDescent="0.3">
      <c r="A3" s="30"/>
      <c r="B3" s="31" t="s">
        <v>0</v>
      </c>
      <c r="C3" s="31" t="s">
        <v>1</v>
      </c>
      <c r="D3" s="31" t="s">
        <v>2</v>
      </c>
      <c r="E3" s="31" t="s">
        <v>3</v>
      </c>
      <c r="F3" s="31" t="s">
        <v>4</v>
      </c>
      <c r="G3" s="31" t="s">
        <v>6</v>
      </c>
      <c r="H3" s="31" t="s">
        <v>24</v>
      </c>
      <c r="I3" s="31" t="s">
        <v>27</v>
      </c>
      <c r="J3" s="31" t="s">
        <v>29</v>
      </c>
      <c r="K3" s="31" t="s">
        <v>15</v>
      </c>
      <c r="L3" s="31" t="s">
        <v>13</v>
      </c>
    </row>
    <row r="4" spans="1:13" x14ac:dyDescent="0.25">
      <c r="A4" s="6" t="s">
        <v>22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x14ac:dyDescent="0.25">
      <c r="A5" t="s">
        <v>7</v>
      </c>
      <c r="B5" s="5">
        <v>0</v>
      </c>
      <c r="C5" s="5">
        <v>10</v>
      </c>
      <c r="D5" s="5">
        <v>362</v>
      </c>
      <c r="E5" s="5">
        <v>1</v>
      </c>
      <c r="F5" s="5">
        <v>2</v>
      </c>
      <c r="G5" s="5">
        <v>2</v>
      </c>
      <c r="H5" s="5">
        <v>2</v>
      </c>
      <c r="I5" s="5">
        <v>14</v>
      </c>
      <c r="J5" s="5">
        <v>1</v>
      </c>
      <c r="K5" s="5">
        <v>6</v>
      </c>
      <c r="L5" s="5">
        <v>400</v>
      </c>
    </row>
    <row r="6" spans="1:13" x14ac:dyDescent="0.25">
      <c r="A6" t="s">
        <v>8</v>
      </c>
      <c r="B6" s="5">
        <v>13</v>
      </c>
      <c r="C6" s="5">
        <v>99</v>
      </c>
      <c r="D6" s="19">
        <v>3274</v>
      </c>
      <c r="E6" s="5">
        <v>569</v>
      </c>
      <c r="F6" s="5">
        <v>280</v>
      </c>
      <c r="G6" s="19">
        <v>1035</v>
      </c>
      <c r="H6" s="5">
        <v>0</v>
      </c>
      <c r="I6" s="5">
        <v>130</v>
      </c>
      <c r="J6" s="5">
        <v>73</v>
      </c>
      <c r="K6" s="5">
        <v>0</v>
      </c>
      <c r="L6" s="19">
        <v>5473</v>
      </c>
    </row>
    <row r="7" spans="1:13" x14ac:dyDescent="0.25">
      <c r="A7" s="12" t="s">
        <v>9</v>
      </c>
      <c r="B7" s="13">
        <v>13</v>
      </c>
      <c r="C7" s="13">
        <v>109</v>
      </c>
      <c r="D7" s="47">
        <v>3636</v>
      </c>
      <c r="E7" s="13">
        <v>570</v>
      </c>
      <c r="F7" s="13">
        <v>282</v>
      </c>
      <c r="G7" s="47">
        <v>1037</v>
      </c>
      <c r="H7" s="13">
        <v>2</v>
      </c>
      <c r="I7" s="13">
        <v>145</v>
      </c>
      <c r="J7" s="13">
        <v>73</v>
      </c>
      <c r="K7" s="13">
        <v>6</v>
      </c>
      <c r="L7" s="47">
        <v>5872</v>
      </c>
    </row>
    <row r="8" spans="1:13" x14ac:dyDescent="0.25">
      <c r="A8" s="6" t="s">
        <v>21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3" x14ac:dyDescent="0.25">
      <c r="A9" t="s">
        <v>7</v>
      </c>
      <c r="B9" s="5">
        <v>1</v>
      </c>
      <c r="C9" s="5">
        <v>0</v>
      </c>
      <c r="D9" s="5">
        <v>1</v>
      </c>
      <c r="E9" s="5">
        <v>2</v>
      </c>
      <c r="F9" s="5">
        <v>0</v>
      </c>
      <c r="G9" s="5">
        <v>211</v>
      </c>
      <c r="H9" s="5">
        <v>0</v>
      </c>
      <c r="I9" s="5">
        <v>8</v>
      </c>
      <c r="J9" s="5">
        <v>4</v>
      </c>
      <c r="K9" s="5">
        <v>0</v>
      </c>
      <c r="L9" s="5">
        <v>227</v>
      </c>
    </row>
    <row r="10" spans="1:13" x14ac:dyDescent="0.25">
      <c r="A10" t="s">
        <v>8</v>
      </c>
      <c r="B10" s="5">
        <v>1</v>
      </c>
      <c r="C10" s="5">
        <v>13</v>
      </c>
      <c r="D10" s="5">
        <v>325</v>
      </c>
      <c r="E10" s="5">
        <v>154</v>
      </c>
      <c r="F10" s="5">
        <v>213</v>
      </c>
      <c r="G10" s="19">
        <v>1603</v>
      </c>
      <c r="H10" s="5">
        <v>0</v>
      </c>
      <c r="I10" s="5">
        <v>36</v>
      </c>
      <c r="J10" s="5">
        <v>50</v>
      </c>
      <c r="K10" s="5">
        <v>0</v>
      </c>
      <c r="L10" s="19">
        <v>2395</v>
      </c>
    </row>
    <row r="11" spans="1:13" x14ac:dyDescent="0.25">
      <c r="A11" s="12" t="s">
        <v>9</v>
      </c>
      <c r="B11" s="43">
        <v>2</v>
      </c>
      <c r="C11" s="43">
        <v>13</v>
      </c>
      <c r="D11" s="43">
        <v>325</v>
      </c>
      <c r="E11" s="43">
        <v>156</v>
      </c>
      <c r="F11" s="43">
        <v>214</v>
      </c>
      <c r="G11" s="44">
        <v>1814</v>
      </c>
      <c r="H11" s="43">
        <v>0</v>
      </c>
      <c r="I11" s="43">
        <v>43</v>
      </c>
      <c r="J11" s="43">
        <v>54</v>
      </c>
      <c r="K11" s="43">
        <v>0</v>
      </c>
      <c r="L11" s="44">
        <v>2622</v>
      </c>
    </row>
    <row r="12" spans="1:13" x14ac:dyDescent="0.25">
      <c r="A12" s="6" t="s">
        <v>10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x14ac:dyDescent="0.25">
      <c r="A13" t="s">
        <v>7</v>
      </c>
      <c r="B13" s="5">
        <v>0</v>
      </c>
      <c r="C13" s="5">
        <v>0</v>
      </c>
      <c r="D13" s="5">
        <v>0</v>
      </c>
      <c r="E13" s="5">
        <v>359</v>
      </c>
      <c r="F13" s="5">
        <v>2</v>
      </c>
      <c r="G13" s="5">
        <v>0</v>
      </c>
      <c r="H13" s="5">
        <v>0</v>
      </c>
      <c r="I13" s="5">
        <v>27</v>
      </c>
      <c r="J13" s="5">
        <v>0</v>
      </c>
      <c r="K13" s="5">
        <v>3</v>
      </c>
      <c r="L13" s="5">
        <v>391</v>
      </c>
    </row>
    <row r="14" spans="1:13" x14ac:dyDescent="0.25">
      <c r="A14" t="s">
        <v>8</v>
      </c>
      <c r="B14" s="5">
        <v>0</v>
      </c>
      <c r="C14" s="5">
        <v>0</v>
      </c>
      <c r="D14" s="5">
        <v>10</v>
      </c>
      <c r="E14" s="5">
        <v>863</v>
      </c>
      <c r="F14" s="5">
        <v>0</v>
      </c>
      <c r="G14" s="5">
        <v>11</v>
      </c>
      <c r="H14" s="5">
        <v>0</v>
      </c>
      <c r="I14" s="5">
        <v>16</v>
      </c>
      <c r="J14" s="5">
        <v>2</v>
      </c>
      <c r="K14" s="5">
        <v>0</v>
      </c>
      <c r="L14" s="5">
        <v>902</v>
      </c>
    </row>
    <row r="15" spans="1:13" x14ac:dyDescent="0.25">
      <c r="A15" s="12" t="s">
        <v>9</v>
      </c>
      <c r="B15" s="13">
        <v>0</v>
      </c>
      <c r="C15" s="13">
        <v>0</v>
      </c>
      <c r="D15" s="13">
        <v>10</v>
      </c>
      <c r="E15" s="47">
        <v>1222</v>
      </c>
      <c r="F15" s="13">
        <v>2</v>
      </c>
      <c r="G15" s="13">
        <v>11</v>
      </c>
      <c r="H15" s="13">
        <v>0</v>
      </c>
      <c r="I15" s="13">
        <v>43</v>
      </c>
      <c r="J15" s="13">
        <v>2</v>
      </c>
      <c r="K15" s="13">
        <v>3</v>
      </c>
      <c r="L15" s="47">
        <v>1292</v>
      </c>
    </row>
    <row r="16" spans="1:13" x14ac:dyDescent="0.25">
      <c r="A16" s="6" t="s">
        <v>19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25">
      <c r="A17" t="s">
        <v>7</v>
      </c>
      <c r="B17" s="5">
        <v>0</v>
      </c>
      <c r="C17" s="5">
        <v>0</v>
      </c>
      <c r="D17" s="5">
        <v>0</v>
      </c>
      <c r="E17" s="5">
        <v>0</v>
      </c>
      <c r="F17" s="5">
        <v>229</v>
      </c>
      <c r="G17" s="5">
        <v>1</v>
      </c>
      <c r="H17" s="5">
        <v>0</v>
      </c>
      <c r="I17" s="5">
        <v>23</v>
      </c>
      <c r="J17" s="5">
        <v>0</v>
      </c>
      <c r="K17" s="5">
        <v>1</v>
      </c>
      <c r="L17" s="5">
        <v>254</v>
      </c>
    </row>
    <row r="18" spans="1:12" x14ac:dyDescent="0.25">
      <c r="A18" t="s">
        <v>8</v>
      </c>
      <c r="B18" s="5">
        <v>0</v>
      </c>
      <c r="C18" s="5">
        <v>0</v>
      </c>
      <c r="D18" s="5">
        <v>1</v>
      </c>
      <c r="E18" s="5">
        <v>0</v>
      </c>
      <c r="F18" s="5">
        <v>866</v>
      </c>
      <c r="G18" s="5">
        <v>2</v>
      </c>
      <c r="H18" s="5">
        <v>0</v>
      </c>
      <c r="I18" s="5">
        <v>1</v>
      </c>
      <c r="J18" s="5">
        <v>0</v>
      </c>
      <c r="K18" s="5">
        <v>0</v>
      </c>
      <c r="L18" s="5">
        <v>870</v>
      </c>
    </row>
    <row r="19" spans="1:12" x14ac:dyDescent="0.25">
      <c r="A19" s="12" t="s">
        <v>9</v>
      </c>
      <c r="B19" s="13">
        <v>0</v>
      </c>
      <c r="C19" s="13">
        <v>0</v>
      </c>
      <c r="D19" s="13">
        <v>1</v>
      </c>
      <c r="E19" s="13">
        <v>0</v>
      </c>
      <c r="F19" s="47">
        <v>1095</v>
      </c>
      <c r="G19" s="13">
        <v>2</v>
      </c>
      <c r="H19" s="13">
        <v>0</v>
      </c>
      <c r="I19" s="13">
        <v>24</v>
      </c>
      <c r="J19" s="13">
        <v>0</v>
      </c>
      <c r="K19" s="13">
        <v>1</v>
      </c>
      <c r="L19" s="47">
        <v>1124</v>
      </c>
    </row>
    <row r="20" spans="1:12" x14ac:dyDescent="0.25">
      <c r="A20" s="6" t="s">
        <v>20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x14ac:dyDescent="0.25">
      <c r="A21" t="s">
        <v>7</v>
      </c>
      <c r="B21" s="5">
        <v>0</v>
      </c>
      <c r="C21" s="5">
        <v>2</v>
      </c>
      <c r="D21" s="5">
        <v>3</v>
      </c>
      <c r="E21" s="5">
        <v>1</v>
      </c>
      <c r="F21" s="5">
        <v>1</v>
      </c>
      <c r="G21" s="5">
        <v>0</v>
      </c>
      <c r="H21" s="5">
        <v>2</v>
      </c>
      <c r="I21" s="5">
        <v>10</v>
      </c>
      <c r="J21" s="5">
        <v>1</v>
      </c>
      <c r="K21" s="5">
        <v>178</v>
      </c>
      <c r="L21" s="5">
        <v>198</v>
      </c>
    </row>
    <row r="22" spans="1:12" x14ac:dyDescent="0.25">
      <c r="A22" t="s">
        <v>8</v>
      </c>
      <c r="B22" s="5">
        <v>0</v>
      </c>
      <c r="C22" s="5">
        <v>0</v>
      </c>
      <c r="D22" s="5">
        <v>9</v>
      </c>
      <c r="E22" s="5">
        <v>1</v>
      </c>
      <c r="F22" s="5">
        <v>1</v>
      </c>
      <c r="G22" s="5">
        <v>3</v>
      </c>
      <c r="H22" s="5">
        <v>0</v>
      </c>
      <c r="I22" s="5">
        <v>1</v>
      </c>
      <c r="J22" s="5">
        <v>0</v>
      </c>
      <c r="K22" s="5">
        <v>1</v>
      </c>
      <c r="L22" s="5">
        <v>17</v>
      </c>
    </row>
    <row r="23" spans="1:12" x14ac:dyDescent="0.25">
      <c r="A23" s="12" t="s">
        <v>9</v>
      </c>
      <c r="B23" s="13">
        <v>1</v>
      </c>
      <c r="C23" s="13">
        <v>2</v>
      </c>
      <c r="D23" s="13">
        <v>12</v>
      </c>
      <c r="E23" s="13">
        <v>3</v>
      </c>
      <c r="F23" s="13">
        <v>2</v>
      </c>
      <c r="G23" s="13">
        <v>3</v>
      </c>
      <c r="H23" s="13">
        <v>2</v>
      </c>
      <c r="I23" s="13">
        <v>10</v>
      </c>
      <c r="J23" s="13">
        <v>1</v>
      </c>
      <c r="K23" s="13">
        <v>180</v>
      </c>
      <c r="L23" s="13">
        <v>215</v>
      </c>
    </row>
    <row r="24" spans="1:12" x14ac:dyDescent="0.25">
      <c r="A24" s="6" t="s">
        <v>17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25">
      <c r="A25" t="s">
        <v>7</v>
      </c>
      <c r="B25" s="5">
        <v>5</v>
      </c>
      <c r="C25" s="5">
        <v>556</v>
      </c>
      <c r="D25" s="5">
        <v>4</v>
      </c>
      <c r="E25" s="5">
        <v>0</v>
      </c>
      <c r="F25" s="5">
        <v>1</v>
      </c>
      <c r="G25" s="5">
        <v>0</v>
      </c>
      <c r="H25" s="5">
        <v>33</v>
      </c>
      <c r="I25" s="5">
        <v>24</v>
      </c>
      <c r="J25" s="5">
        <v>0</v>
      </c>
      <c r="K25" s="5">
        <v>0</v>
      </c>
      <c r="L25" s="5">
        <v>622</v>
      </c>
    </row>
    <row r="26" spans="1:12" x14ac:dyDescent="0.25">
      <c r="A26" t="s">
        <v>8</v>
      </c>
      <c r="B26" s="5">
        <v>0</v>
      </c>
      <c r="C26" s="5">
        <v>104</v>
      </c>
      <c r="D26" s="5">
        <v>34</v>
      </c>
      <c r="E26" s="5">
        <v>1</v>
      </c>
      <c r="F26" s="5">
        <v>2</v>
      </c>
      <c r="G26" s="5">
        <v>12</v>
      </c>
      <c r="H26" s="5">
        <v>0</v>
      </c>
      <c r="I26" s="5">
        <v>1</v>
      </c>
      <c r="J26" s="5">
        <v>0</v>
      </c>
      <c r="K26" s="5">
        <v>0</v>
      </c>
      <c r="L26" s="5">
        <v>154</v>
      </c>
    </row>
    <row r="27" spans="1:12" x14ac:dyDescent="0.25">
      <c r="A27" s="12" t="s">
        <v>9</v>
      </c>
      <c r="B27" s="13">
        <v>5</v>
      </c>
      <c r="C27" s="13">
        <v>660</v>
      </c>
      <c r="D27" s="13">
        <v>38</v>
      </c>
      <c r="E27" s="13">
        <v>1</v>
      </c>
      <c r="F27" s="13">
        <v>3</v>
      </c>
      <c r="G27" s="13">
        <v>12</v>
      </c>
      <c r="H27" s="13">
        <v>33</v>
      </c>
      <c r="I27" s="13">
        <v>25</v>
      </c>
      <c r="J27" s="13">
        <v>0</v>
      </c>
      <c r="K27" s="13">
        <v>0</v>
      </c>
      <c r="L27" s="13">
        <v>776</v>
      </c>
    </row>
    <row r="28" spans="1:12" x14ac:dyDescent="0.25">
      <c r="A28" s="6" t="s">
        <v>18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25">
      <c r="A29" t="s">
        <v>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</row>
    <row r="30" spans="1:12" x14ac:dyDescent="0.25">
      <c r="A30" t="s">
        <v>8</v>
      </c>
      <c r="B30" s="5">
        <v>0</v>
      </c>
      <c r="C30" s="5">
        <v>1</v>
      </c>
      <c r="D30" s="5">
        <v>5</v>
      </c>
      <c r="E30" s="5">
        <v>1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6</v>
      </c>
    </row>
    <row r="31" spans="1:12" x14ac:dyDescent="0.25">
      <c r="A31" s="12" t="s">
        <v>9</v>
      </c>
      <c r="B31" s="13">
        <v>0</v>
      </c>
      <c r="C31" s="13">
        <v>1</v>
      </c>
      <c r="D31" s="13">
        <v>5</v>
      </c>
      <c r="E31" s="13">
        <v>1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7</v>
      </c>
    </row>
    <row r="32" spans="1:12" x14ac:dyDescent="0.25">
      <c r="A32" s="6" t="s">
        <v>16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x14ac:dyDescent="0.25">
      <c r="A33" t="s">
        <v>7</v>
      </c>
      <c r="B33" s="5">
        <v>67</v>
      </c>
      <c r="C33" s="5">
        <v>9</v>
      </c>
      <c r="D33" s="5">
        <v>1</v>
      </c>
      <c r="E33" s="5">
        <v>0</v>
      </c>
      <c r="F33" s="5">
        <v>0</v>
      </c>
      <c r="G33" s="5">
        <v>0</v>
      </c>
      <c r="H33" s="5">
        <v>1</v>
      </c>
      <c r="I33" s="5">
        <v>10</v>
      </c>
      <c r="J33" s="5">
        <v>0</v>
      </c>
      <c r="K33" s="5">
        <v>1</v>
      </c>
      <c r="L33" s="5">
        <v>88</v>
      </c>
    </row>
    <row r="34" spans="1:12" x14ac:dyDescent="0.25">
      <c r="A34" t="s">
        <v>8</v>
      </c>
      <c r="B34" s="5">
        <v>13</v>
      </c>
      <c r="C34" s="5">
        <v>0</v>
      </c>
      <c r="D34" s="5">
        <v>21</v>
      </c>
      <c r="E34" s="5">
        <v>22</v>
      </c>
      <c r="F34" s="5">
        <v>1</v>
      </c>
      <c r="G34" s="5">
        <v>8</v>
      </c>
      <c r="H34" s="5">
        <v>0</v>
      </c>
      <c r="I34" s="5">
        <v>19</v>
      </c>
      <c r="J34" s="5">
        <v>0</v>
      </c>
      <c r="K34" s="5">
        <v>0</v>
      </c>
      <c r="L34" s="5">
        <v>84</v>
      </c>
    </row>
    <row r="35" spans="1:12" x14ac:dyDescent="0.25">
      <c r="A35" s="12" t="s">
        <v>9</v>
      </c>
      <c r="B35" s="13">
        <v>80</v>
      </c>
      <c r="C35" s="13">
        <v>10</v>
      </c>
      <c r="D35" s="13">
        <v>22</v>
      </c>
      <c r="E35" s="13">
        <v>22</v>
      </c>
      <c r="F35" s="13">
        <v>1</v>
      </c>
      <c r="G35" s="13">
        <v>8</v>
      </c>
      <c r="H35" s="13">
        <v>1</v>
      </c>
      <c r="I35" s="13">
        <v>29</v>
      </c>
      <c r="J35" s="13">
        <v>0</v>
      </c>
      <c r="K35" s="13">
        <v>1</v>
      </c>
      <c r="L35" s="13">
        <v>173</v>
      </c>
    </row>
    <row r="36" spans="1:12" x14ac:dyDescent="0.25">
      <c r="A36" s="6" t="s">
        <v>46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x14ac:dyDescent="0.25">
      <c r="A37" t="s">
        <v>7</v>
      </c>
      <c r="B37" s="5">
        <v>0</v>
      </c>
      <c r="C37" s="5">
        <v>0</v>
      </c>
      <c r="D37" s="5">
        <v>0</v>
      </c>
      <c r="E37" s="5">
        <v>1</v>
      </c>
      <c r="F37" s="5">
        <v>0</v>
      </c>
      <c r="G37" s="5">
        <v>2</v>
      </c>
      <c r="H37" s="5">
        <v>0</v>
      </c>
      <c r="I37" s="5">
        <v>5</v>
      </c>
      <c r="J37" s="5">
        <v>59</v>
      </c>
      <c r="K37" s="5">
        <v>1</v>
      </c>
      <c r="L37" s="5">
        <v>69</v>
      </c>
    </row>
    <row r="38" spans="1:12" x14ac:dyDescent="0.25">
      <c r="A38" t="s">
        <v>8</v>
      </c>
      <c r="B38" s="5">
        <v>1</v>
      </c>
      <c r="C38" s="5">
        <v>4</v>
      </c>
      <c r="D38" s="5">
        <v>80</v>
      </c>
      <c r="E38" s="5">
        <v>20</v>
      </c>
      <c r="F38" s="5">
        <v>3</v>
      </c>
      <c r="G38" s="5">
        <v>32</v>
      </c>
      <c r="H38" s="5">
        <v>0</v>
      </c>
      <c r="I38" s="5">
        <v>18</v>
      </c>
      <c r="J38" s="5">
        <v>105</v>
      </c>
      <c r="K38" s="5">
        <v>0</v>
      </c>
      <c r="L38" s="5">
        <v>263</v>
      </c>
    </row>
    <row r="39" spans="1:12" x14ac:dyDescent="0.25">
      <c r="A39" s="12" t="s">
        <v>9</v>
      </c>
      <c r="B39" s="13">
        <v>1</v>
      </c>
      <c r="C39" s="13">
        <v>4</v>
      </c>
      <c r="D39" s="13">
        <v>80</v>
      </c>
      <c r="E39" s="13">
        <v>21</v>
      </c>
      <c r="F39" s="13">
        <v>3</v>
      </c>
      <c r="G39" s="13">
        <v>35</v>
      </c>
      <c r="H39" s="13">
        <v>0</v>
      </c>
      <c r="I39" s="13">
        <v>23</v>
      </c>
      <c r="J39" s="13">
        <v>165</v>
      </c>
      <c r="K39" s="13">
        <v>1</v>
      </c>
      <c r="L39" s="13">
        <v>332</v>
      </c>
    </row>
    <row r="40" spans="1:12" x14ac:dyDescent="0.25">
      <c r="A40" s="6" t="s">
        <v>45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x14ac:dyDescent="0.25">
      <c r="A41" t="s">
        <v>7</v>
      </c>
      <c r="B41" s="5">
        <v>0</v>
      </c>
      <c r="C41" s="5">
        <v>1</v>
      </c>
      <c r="D41" s="5">
        <v>2</v>
      </c>
      <c r="E41" s="5">
        <v>0</v>
      </c>
      <c r="F41" s="5">
        <v>0</v>
      </c>
      <c r="G41" s="5">
        <v>0</v>
      </c>
      <c r="H41" s="5">
        <v>98</v>
      </c>
      <c r="I41" s="5">
        <v>12</v>
      </c>
      <c r="J41" s="5">
        <v>0</v>
      </c>
      <c r="K41" s="5">
        <v>1</v>
      </c>
      <c r="L41" s="5">
        <v>114</v>
      </c>
    </row>
    <row r="42" spans="1:12" x14ac:dyDescent="0.25">
      <c r="A42" s="12" t="s">
        <v>9</v>
      </c>
      <c r="B42" s="13">
        <v>0</v>
      </c>
      <c r="C42" s="13">
        <v>1</v>
      </c>
      <c r="D42" s="13">
        <v>2</v>
      </c>
      <c r="E42" s="13">
        <v>0</v>
      </c>
      <c r="F42" s="13">
        <v>0</v>
      </c>
      <c r="G42" s="13">
        <v>0</v>
      </c>
      <c r="H42" s="13">
        <v>98</v>
      </c>
      <c r="I42" s="13">
        <v>12</v>
      </c>
      <c r="J42" s="13">
        <v>0</v>
      </c>
      <c r="K42" s="13">
        <v>1</v>
      </c>
      <c r="L42" s="13">
        <v>114</v>
      </c>
    </row>
    <row r="43" spans="1:12" x14ac:dyDescent="0.25">
      <c r="A43" s="6" t="s">
        <v>11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x14ac:dyDescent="0.25">
      <c r="A44" t="s">
        <v>7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</row>
    <row r="45" spans="1:12" x14ac:dyDescent="0.25">
      <c r="A45" t="s">
        <v>8</v>
      </c>
      <c r="B45" s="5">
        <v>0</v>
      </c>
      <c r="C45" s="5">
        <v>1</v>
      </c>
      <c r="D45" s="5">
        <v>31</v>
      </c>
      <c r="E45" s="5">
        <v>6</v>
      </c>
      <c r="F45" s="5">
        <v>9</v>
      </c>
      <c r="G45" s="5">
        <v>34</v>
      </c>
      <c r="H45" s="5">
        <v>0</v>
      </c>
      <c r="I45" s="5">
        <v>0</v>
      </c>
      <c r="J45" s="5">
        <v>3</v>
      </c>
      <c r="K45" s="5">
        <v>0</v>
      </c>
      <c r="L45" s="5">
        <v>84</v>
      </c>
    </row>
    <row r="46" spans="1:12" x14ac:dyDescent="0.25">
      <c r="A46" s="12" t="s">
        <v>9</v>
      </c>
      <c r="B46" s="13">
        <v>0</v>
      </c>
      <c r="C46" s="13">
        <v>1</v>
      </c>
      <c r="D46" s="13">
        <v>31</v>
      </c>
      <c r="E46" s="13">
        <v>6</v>
      </c>
      <c r="F46" s="13">
        <v>9</v>
      </c>
      <c r="G46" s="13">
        <v>34</v>
      </c>
      <c r="H46" s="13">
        <v>0</v>
      </c>
      <c r="I46" s="13">
        <v>0</v>
      </c>
      <c r="J46" s="13">
        <v>4</v>
      </c>
      <c r="K46" s="13">
        <v>0</v>
      </c>
      <c r="L46" s="13">
        <v>85</v>
      </c>
    </row>
    <row r="47" spans="1:12" x14ac:dyDescent="0.25">
      <c r="A47" s="6" t="s">
        <v>12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x14ac:dyDescent="0.25">
      <c r="A48" t="s">
        <v>7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</row>
    <row r="49" spans="1:12" x14ac:dyDescent="0.25">
      <c r="A49" t="s">
        <v>8</v>
      </c>
      <c r="B49" s="5">
        <v>0</v>
      </c>
      <c r="C49" s="5">
        <v>2</v>
      </c>
      <c r="D49" s="5">
        <v>112</v>
      </c>
      <c r="E49" s="5">
        <v>126</v>
      </c>
      <c r="F49" s="5">
        <v>19</v>
      </c>
      <c r="G49" s="5">
        <v>283</v>
      </c>
      <c r="H49" s="5">
        <v>0</v>
      </c>
      <c r="I49" s="5">
        <v>0</v>
      </c>
      <c r="J49" s="5">
        <v>3</v>
      </c>
      <c r="K49" s="5">
        <v>0</v>
      </c>
      <c r="L49" s="5">
        <v>546</v>
      </c>
    </row>
    <row r="50" spans="1:12" x14ac:dyDescent="0.25">
      <c r="A50" s="12" t="s">
        <v>9</v>
      </c>
      <c r="B50" s="13">
        <v>0</v>
      </c>
      <c r="C50" s="13">
        <v>2</v>
      </c>
      <c r="D50" s="13">
        <v>112</v>
      </c>
      <c r="E50" s="13">
        <v>126</v>
      </c>
      <c r="F50" s="13">
        <v>19</v>
      </c>
      <c r="G50" s="13">
        <v>283</v>
      </c>
      <c r="H50" s="13">
        <v>0</v>
      </c>
      <c r="I50" s="13">
        <v>0</v>
      </c>
      <c r="J50" s="13">
        <v>3</v>
      </c>
      <c r="K50" s="13">
        <v>0</v>
      </c>
      <c r="L50" s="13">
        <v>546</v>
      </c>
    </row>
    <row r="51" spans="1:12" x14ac:dyDescent="0.25">
      <c r="A51" s="6" t="s">
        <v>14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x14ac:dyDescent="0.25">
      <c r="A52" t="s">
        <v>7</v>
      </c>
      <c r="B52" s="5">
        <v>74</v>
      </c>
      <c r="C52" s="5">
        <v>578</v>
      </c>
      <c r="D52" s="5">
        <v>373</v>
      </c>
      <c r="E52" s="5">
        <v>364</v>
      </c>
      <c r="F52" s="5">
        <v>234</v>
      </c>
      <c r="G52" s="5">
        <v>216</v>
      </c>
      <c r="H52" s="5">
        <v>135</v>
      </c>
      <c r="I52" s="5">
        <v>133</v>
      </c>
      <c r="J52" s="5">
        <v>65</v>
      </c>
      <c r="K52" s="5">
        <v>191</v>
      </c>
      <c r="L52" s="19">
        <v>2364</v>
      </c>
    </row>
    <row r="53" spans="1:12" x14ac:dyDescent="0.25">
      <c r="A53" s="40" t="s">
        <v>8</v>
      </c>
      <c r="B53" s="43">
        <v>28</v>
      </c>
      <c r="C53" s="43">
        <v>223</v>
      </c>
      <c r="D53" s="44">
        <v>3903</v>
      </c>
      <c r="E53" s="44">
        <v>1762</v>
      </c>
      <c r="F53" s="44">
        <v>1396</v>
      </c>
      <c r="G53" s="44">
        <v>3022</v>
      </c>
      <c r="H53" s="43">
        <v>0</v>
      </c>
      <c r="I53" s="43">
        <v>221</v>
      </c>
      <c r="J53" s="43">
        <v>237</v>
      </c>
      <c r="K53" s="43">
        <v>2</v>
      </c>
      <c r="L53" s="44">
        <v>10795</v>
      </c>
    </row>
    <row r="54" spans="1:12" x14ac:dyDescent="0.25">
      <c r="A54" s="6" t="s">
        <v>9</v>
      </c>
      <c r="B54" s="45">
        <v>101</v>
      </c>
      <c r="C54" s="45">
        <v>802</v>
      </c>
      <c r="D54" s="46">
        <v>4276</v>
      </c>
      <c r="E54" s="46">
        <v>2127</v>
      </c>
      <c r="F54" s="46">
        <v>1630</v>
      </c>
      <c r="G54" s="46">
        <v>3238</v>
      </c>
      <c r="H54" s="45">
        <v>136</v>
      </c>
      <c r="I54" s="45">
        <v>355</v>
      </c>
      <c r="J54" s="45">
        <v>302</v>
      </c>
      <c r="K54" s="45">
        <v>193</v>
      </c>
      <c r="L54" s="46">
        <v>13159</v>
      </c>
    </row>
    <row r="55" spans="1:12" x14ac:dyDescent="0.25">
      <c r="A55" s="28" t="s">
        <v>23</v>
      </c>
    </row>
  </sheetData>
  <pageMargins left="0.7" right="0.7" top="0.75" bottom="0.75" header="0.3" footer="0.3"/>
  <pageSetup scale="58" orientation="landscape" r:id="rId1"/>
  <headerFooter>
    <oddHeader>&amp;L&amp;"-,Bold"&amp;11College Level Data&amp;C&amp;"-,Bold"&amp;11Table 26&amp;R&amp;"-,Bold"&amp;11UMass Boston Induced Course - Load Matrix</oddHeader>
    <oddFooter>&amp;L&amp;"-,Bold"&amp;11Office of Institutional Research, UMass Boston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4"/>
  <sheetViews>
    <sheetView zoomScaleNormal="100" workbookViewId="0">
      <selection activeCell="N13" sqref="N13"/>
    </sheetView>
  </sheetViews>
  <sheetFormatPr defaultRowHeight="15.75" x14ac:dyDescent="0.25"/>
  <cols>
    <col min="1" max="1" width="18.5" customWidth="1"/>
    <col min="2" max="2" width="6.75" style="5" customWidth="1"/>
    <col min="3" max="3" width="7.25" style="5" customWidth="1"/>
    <col min="4" max="4" width="7.625" style="5" customWidth="1"/>
    <col min="5" max="5" width="6.875" style="5" customWidth="1"/>
    <col min="6" max="6" width="7" style="5" customWidth="1"/>
    <col min="7" max="7" width="6.625" style="5" customWidth="1"/>
    <col min="8" max="8" width="6.375" style="5" customWidth="1"/>
    <col min="9" max="9" width="13.125" style="5" customWidth="1"/>
    <col min="10" max="10" width="6.375" style="5" customWidth="1"/>
    <col min="11" max="11" width="7.25" style="5" customWidth="1"/>
    <col min="12" max="12" width="8.375" style="5" customWidth="1"/>
    <col min="13" max="13" width="12.375" style="5" customWidth="1"/>
    <col min="14" max="14" width="9" style="5"/>
  </cols>
  <sheetData>
    <row r="1" spans="1:14" ht="18.75" x14ac:dyDescent="0.3">
      <c r="A1" s="2" t="s">
        <v>28</v>
      </c>
      <c r="C1" s="16"/>
    </row>
    <row r="2" spans="1:14" s="1" customFormat="1" ht="15" x14ac:dyDescent="0.25">
      <c r="A2" s="11"/>
      <c r="B2" s="17"/>
      <c r="C2" s="17"/>
      <c r="D2" s="17"/>
      <c r="E2" s="17"/>
      <c r="F2" s="17"/>
      <c r="G2" s="17"/>
      <c r="H2" s="17"/>
      <c r="I2" s="3"/>
      <c r="J2" s="3"/>
      <c r="K2" s="17"/>
      <c r="L2" s="17"/>
      <c r="M2" s="17"/>
      <c r="N2" s="17"/>
    </row>
    <row r="3" spans="1:14" ht="16.5" thickBot="1" x14ac:dyDescent="0.3">
      <c r="A3" s="30"/>
      <c r="B3" s="31" t="s">
        <v>0</v>
      </c>
      <c r="C3" s="31" t="s">
        <v>1</v>
      </c>
      <c r="D3" s="31" t="s">
        <v>2</v>
      </c>
      <c r="E3" s="31" t="s">
        <v>3</v>
      </c>
      <c r="F3" s="31" t="s">
        <v>4</v>
      </c>
      <c r="G3" s="31" t="s">
        <v>6</v>
      </c>
      <c r="H3" s="31" t="s">
        <v>24</v>
      </c>
      <c r="I3" s="31" t="s">
        <v>27</v>
      </c>
      <c r="J3" s="31" t="s">
        <v>29</v>
      </c>
      <c r="K3" s="31" t="s">
        <v>15</v>
      </c>
      <c r="L3" s="31" t="s">
        <v>13</v>
      </c>
    </row>
    <row r="4" spans="1:14" s="1" customFormat="1" x14ac:dyDescent="0.25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5"/>
      <c r="M4" s="5"/>
      <c r="N4" s="17"/>
    </row>
    <row r="5" spans="1:14" s="1" customFormat="1" x14ac:dyDescent="0.25">
      <c r="A5" t="s">
        <v>7</v>
      </c>
      <c r="B5" s="5">
        <v>0</v>
      </c>
      <c r="C5" s="5">
        <v>10</v>
      </c>
      <c r="D5" s="5">
        <v>355</v>
      </c>
      <c r="E5" s="5">
        <v>1</v>
      </c>
      <c r="F5" s="5">
        <v>3</v>
      </c>
      <c r="G5" s="5">
        <v>1</v>
      </c>
      <c r="H5" s="5">
        <v>4</v>
      </c>
      <c r="I5" s="5">
        <v>22</v>
      </c>
      <c r="J5" s="5">
        <v>0</v>
      </c>
      <c r="K5" s="5">
        <v>8</v>
      </c>
      <c r="L5" s="5">
        <f t="shared" ref="L5:L11" si="0">SUM(B5:K5)</f>
        <v>404</v>
      </c>
      <c r="M5" s="5"/>
      <c r="N5" s="17"/>
    </row>
    <row r="6" spans="1:14" s="1" customFormat="1" x14ac:dyDescent="0.25">
      <c r="A6" t="s">
        <v>8</v>
      </c>
      <c r="B6" s="5">
        <v>15</v>
      </c>
      <c r="C6" s="5">
        <v>91</v>
      </c>
      <c r="D6" s="19">
        <v>3236</v>
      </c>
      <c r="E6" s="5">
        <v>566</v>
      </c>
      <c r="F6" s="5">
        <v>271</v>
      </c>
      <c r="G6" s="5">
        <v>962</v>
      </c>
      <c r="H6" s="5">
        <v>1</v>
      </c>
      <c r="I6" s="5">
        <v>135</v>
      </c>
      <c r="J6" s="5">
        <v>80</v>
      </c>
      <c r="K6" s="5">
        <v>0</v>
      </c>
      <c r="L6" s="5">
        <f t="shared" si="0"/>
        <v>5357</v>
      </c>
      <c r="M6" s="5"/>
      <c r="N6" s="17"/>
    </row>
    <row r="7" spans="1:14" s="1" customFormat="1" x14ac:dyDescent="0.25">
      <c r="A7" s="12" t="s">
        <v>9</v>
      </c>
      <c r="B7" s="14">
        <f>SUM(B5:B6)</f>
        <v>15</v>
      </c>
      <c r="C7" s="14">
        <f>SUM(C5:C6)</f>
        <v>101</v>
      </c>
      <c r="D7" s="15">
        <f t="shared" ref="D7:F7" si="1">SUM(D5:D6)</f>
        <v>3591</v>
      </c>
      <c r="E7" s="14">
        <f t="shared" si="1"/>
        <v>567</v>
      </c>
      <c r="F7" s="14">
        <f t="shared" si="1"/>
        <v>274</v>
      </c>
      <c r="G7" s="14">
        <f>SUM(G5:G6)</f>
        <v>963</v>
      </c>
      <c r="H7" s="14">
        <f>SUM(H5:H6)</f>
        <v>5</v>
      </c>
      <c r="I7" s="14">
        <f>SUM(I5:I6)</f>
        <v>157</v>
      </c>
      <c r="J7" s="14">
        <f>SUM(J5:J6)</f>
        <v>80</v>
      </c>
      <c r="K7" s="14">
        <f>SUM(K5:K6)</f>
        <v>8</v>
      </c>
      <c r="L7" s="13">
        <f t="shared" si="0"/>
        <v>5761</v>
      </c>
      <c r="M7" s="5"/>
      <c r="N7" s="17"/>
    </row>
    <row r="8" spans="1:14" s="1" customFormat="1" x14ac:dyDescent="0.25">
      <c r="A8" s="6" t="s">
        <v>21</v>
      </c>
      <c r="B8" s="7"/>
      <c r="C8" s="7"/>
      <c r="D8" s="7"/>
      <c r="E8" s="7"/>
      <c r="F8" s="7"/>
      <c r="G8" s="7"/>
      <c r="H8" s="7"/>
      <c r="I8" s="7"/>
      <c r="J8" s="7"/>
      <c r="K8" s="7"/>
      <c r="L8" s="5">
        <f t="shared" si="0"/>
        <v>0</v>
      </c>
      <c r="M8" s="5"/>
      <c r="N8" s="17"/>
    </row>
    <row r="9" spans="1:14" s="1" customFormat="1" x14ac:dyDescent="0.25">
      <c r="A9" t="s">
        <v>7</v>
      </c>
      <c r="B9" s="5">
        <v>0</v>
      </c>
      <c r="C9" s="5">
        <v>0</v>
      </c>
      <c r="D9" s="5">
        <v>1</v>
      </c>
      <c r="E9" s="5">
        <v>0</v>
      </c>
      <c r="F9" s="5">
        <v>0</v>
      </c>
      <c r="G9" s="5">
        <v>225</v>
      </c>
      <c r="H9" s="5">
        <v>0</v>
      </c>
      <c r="I9" s="5">
        <v>13</v>
      </c>
      <c r="J9" s="5">
        <v>1</v>
      </c>
      <c r="K9" s="5">
        <v>1</v>
      </c>
      <c r="L9" s="5">
        <f t="shared" si="0"/>
        <v>241</v>
      </c>
      <c r="M9" s="5"/>
      <c r="N9" s="17"/>
    </row>
    <row r="10" spans="1:14" s="1" customFormat="1" x14ac:dyDescent="0.25">
      <c r="A10" t="s">
        <v>8</v>
      </c>
      <c r="B10" s="5">
        <v>1</v>
      </c>
      <c r="C10" s="5">
        <v>11</v>
      </c>
      <c r="D10" s="5">
        <v>295</v>
      </c>
      <c r="E10" s="5">
        <v>160</v>
      </c>
      <c r="F10" s="5">
        <v>176</v>
      </c>
      <c r="G10" s="19">
        <v>1507</v>
      </c>
      <c r="H10" s="5">
        <v>0</v>
      </c>
      <c r="I10" s="5">
        <v>41</v>
      </c>
      <c r="J10" s="5">
        <v>48</v>
      </c>
      <c r="K10" s="5">
        <v>0</v>
      </c>
      <c r="L10" s="5">
        <f t="shared" si="0"/>
        <v>2239</v>
      </c>
      <c r="M10" s="5"/>
      <c r="N10" s="17"/>
    </row>
    <row r="11" spans="1:14" s="1" customFormat="1" x14ac:dyDescent="0.25">
      <c r="A11" s="12" t="s">
        <v>9</v>
      </c>
      <c r="B11" s="14">
        <f>B9+B10</f>
        <v>1</v>
      </c>
      <c r="C11" s="14">
        <f>C9+C10</f>
        <v>11</v>
      </c>
      <c r="D11" s="14">
        <f>D9+D10</f>
        <v>296</v>
      </c>
      <c r="E11" s="14">
        <f>E10+E9</f>
        <v>160</v>
      </c>
      <c r="F11" s="14">
        <f>F10+F9</f>
        <v>176</v>
      </c>
      <c r="G11" s="15">
        <f>G9+G10</f>
        <v>1732</v>
      </c>
      <c r="H11" s="14">
        <f>H10+H9</f>
        <v>0</v>
      </c>
      <c r="I11" s="14">
        <f>SUM(I9:I10)</f>
        <v>54</v>
      </c>
      <c r="J11" s="14">
        <f t="shared" ref="J11:K11" si="2">SUM(J9:J10)</f>
        <v>49</v>
      </c>
      <c r="K11" s="14">
        <f t="shared" si="2"/>
        <v>1</v>
      </c>
      <c r="L11" s="13">
        <f t="shared" si="0"/>
        <v>2480</v>
      </c>
      <c r="M11" s="5"/>
      <c r="N11" s="17"/>
    </row>
    <row r="12" spans="1:14" s="1" customFormat="1" x14ac:dyDescent="0.25">
      <c r="A12" s="6" t="s">
        <v>10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17"/>
    </row>
    <row r="13" spans="1:14" s="1" customFormat="1" x14ac:dyDescent="0.25">
      <c r="A13" t="s">
        <v>7</v>
      </c>
      <c r="B13" s="5">
        <v>0</v>
      </c>
      <c r="C13" s="5">
        <v>0</v>
      </c>
      <c r="D13" s="5">
        <v>0</v>
      </c>
      <c r="E13" s="5">
        <v>394</v>
      </c>
      <c r="F13" s="5">
        <v>1</v>
      </c>
      <c r="G13" s="5">
        <v>4</v>
      </c>
      <c r="H13" s="5">
        <v>0</v>
      </c>
      <c r="I13" s="5">
        <v>36</v>
      </c>
      <c r="J13" s="5">
        <v>1</v>
      </c>
      <c r="K13" s="5">
        <v>1</v>
      </c>
      <c r="L13" s="5">
        <f>SUM(B13:K13)</f>
        <v>437</v>
      </c>
      <c r="M13" s="5"/>
      <c r="N13" s="17"/>
    </row>
    <row r="14" spans="1:14" s="1" customFormat="1" x14ac:dyDescent="0.25">
      <c r="A14" t="s">
        <v>8</v>
      </c>
      <c r="B14" s="5">
        <v>0</v>
      </c>
      <c r="C14" s="5">
        <v>0</v>
      </c>
      <c r="D14" s="5">
        <v>10</v>
      </c>
      <c r="E14" s="5">
        <v>861</v>
      </c>
      <c r="F14" s="5">
        <v>0</v>
      </c>
      <c r="G14" s="5">
        <v>8</v>
      </c>
      <c r="H14" s="5">
        <v>0</v>
      </c>
      <c r="I14" s="5">
        <v>19</v>
      </c>
      <c r="J14" s="5">
        <v>2</v>
      </c>
      <c r="K14" s="5">
        <v>0</v>
      </c>
      <c r="L14" s="5">
        <f>SUM(B14:K14)</f>
        <v>900</v>
      </c>
      <c r="M14" s="5"/>
      <c r="N14" s="17"/>
    </row>
    <row r="15" spans="1:14" s="1" customFormat="1" x14ac:dyDescent="0.25">
      <c r="A15" s="12" t="s">
        <v>9</v>
      </c>
      <c r="B15" s="14">
        <f t="shared" ref="B15:K15" si="3">SUM(B13:B14)</f>
        <v>0</v>
      </c>
      <c r="C15" s="14">
        <f t="shared" si="3"/>
        <v>0</v>
      </c>
      <c r="D15" s="14">
        <f t="shared" si="3"/>
        <v>10</v>
      </c>
      <c r="E15" s="15">
        <f t="shared" si="3"/>
        <v>1255</v>
      </c>
      <c r="F15" s="14">
        <f t="shared" si="3"/>
        <v>1</v>
      </c>
      <c r="G15" s="14">
        <f t="shared" si="3"/>
        <v>12</v>
      </c>
      <c r="H15" s="14">
        <f t="shared" si="3"/>
        <v>0</v>
      </c>
      <c r="I15" s="14">
        <f t="shared" si="3"/>
        <v>55</v>
      </c>
      <c r="J15" s="14">
        <f t="shared" si="3"/>
        <v>3</v>
      </c>
      <c r="K15" s="14">
        <f t="shared" si="3"/>
        <v>1</v>
      </c>
      <c r="L15" s="13">
        <f>SUM(B15:K15)</f>
        <v>1337</v>
      </c>
      <c r="M15" s="5"/>
      <c r="N15" s="17"/>
    </row>
    <row r="16" spans="1:14" s="1" customFormat="1" x14ac:dyDescent="0.25">
      <c r="A16" s="6" t="s">
        <v>19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7"/>
    </row>
    <row r="17" spans="1:14" s="1" customFormat="1" x14ac:dyDescent="0.25">
      <c r="A17" t="s">
        <v>7</v>
      </c>
      <c r="B17" s="5">
        <v>0</v>
      </c>
      <c r="C17" s="5">
        <v>0</v>
      </c>
      <c r="D17" s="5">
        <v>0</v>
      </c>
      <c r="E17" s="5">
        <v>0</v>
      </c>
      <c r="F17" s="5">
        <v>237</v>
      </c>
      <c r="G17" s="5">
        <v>0</v>
      </c>
      <c r="H17" s="5">
        <v>0</v>
      </c>
      <c r="I17" s="5">
        <v>22</v>
      </c>
      <c r="J17" s="5">
        <v>3</v>
      </c>
      <c r="K17" s="5">
        <v>1</v>
      </c>
      <c r="L17" s="5">
        <f t="shared" ref="L17:L23" si="4">SUM(B17:K17)</f>
        <v>263</v>
      </c>
      <c r="M17" s="5"/>
      <c r="N17" s="17"/>
    </row>
    <row r="18" spans="1:14" s="1" customFormat="1" x14ac:dyDescent="0.25">
      <c r="A18" t="s">
        <v>8</v>
      </c>
      <c r="B18" s="5">
        <v>0</v>
      </c>
      <c r="C18" s="5">
        <v>0</v>
      </c>
      <c r="D18" s="5">
        <v>1</v>
      </c>
      <c r="E18" s="5">
        <v>0</v>
      </c>
      <c r="F18" s="5">
        <v>859</v>
      </c>
      <c r="G18" s="5">
        <v>0</v>
      </c>
      <c r="H18" s="5">
        <v>0</v>
      </c>
      <c r="I18" s="5">
        <v>1</v>
      </c>
      <c r="J18" s="5">
        <v>0</v>
      </c>
      <c r="K18" s="5">
        <v>0</v>
      </c>
      <c r="L18" s="5">
        <f t="shared" si="4"/>
        <v>861</v>
      </c>
      <c r="M18" s="5"/>
      <c r="N18" s="17"/>
    </row>
    <row r="19" spans="1:14" s="1" customFormat="1" x14ac:dyDescent="0.25">
      <c r="A19" s="12" t="s">
        <v>9</v>
      </c>
      <c r="B19" s="14">
        <f>SUM(B17:B18)</f>
        <v>0</v>
      </c>
      <c r="C19" s="14">
        <f>SUM(C17:C18)</f>
        <v>0</v>
      </c>
      <c r="D19" s="14">
        <f t="shared" ref="D19:F19" si="5">SUM(D17:D18)</f>
        <v>1</v>
      </c>
      <c r="E19" s="14">
        <f t="shared" si="5"/>
        <v>0</v>
      </c>
      <c r="F19" s="15">
        <f t="shared" si="5"/>
        <v>1096</v>
      </c>
      <c r="G19" s="14">
        <f>SUM(G17:G18)</f>
        <v>0</v>
      </c>
      <c r="H19" s="14">
        <f>SUM(H17:H18)</f>
        <v>0</v>
      </c>
      <c r="I19" s="14">
        <f>SUM(I17:I18)</f>
        <v>23</v>
      </c>
      <c r="J19" s="14">
        <f>SUM(J17:J18)</f>
        <v>3</v>
      </c>
      <c r="K19" s="14">
        <f>SUM(K17:K18)</f>
        <v>1</v>
      </c>
      <c r="L19" s="13">
        <f t="shared" si="4"/>
        <v>1124</v>
      </c>
      <c r="M19" s="5"/>
      <c r="N19" s="17"/>
    </row>
    <row r="20" spans="1:14" s="1" customFormat="1" x14ac:dyDescent="0.25">
      <c r="A20" s="6" t="s">
        <v>20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5">
        <f t="shared" si="4"/>
        <v>0</v>
      </c>
      <c r="M20" s="5"/>
      <c r="N20" s="17"/>
    </row>
    <row r="21" spans="1:14" s="1" customFormat="1" x14ac:dyDescent="0.25">
      <c r="A21" t="s">
        <v>7</v>
      </c>
      <c r="B21" s="5">
        <v>2</v>
      </c>
      <c r="C21" s="5">
        <v>1</v>
      </c>
      <c r="D21" s="5">
        <v>3</v>
      </c>
      <c r="E21" s="5">
        <v>1</v>
      </c>
      <c r="F21" s="5">
        <v>1</v>
      </c>
      <c r="G21" s="5">
        <v>0</v>
      </c>
      <c r="H21" s="5">
        <v>1</v>
      </c>
      <c r="I21" s="5">
        <v>9</v>
      </c>
      <c r="J21" s="5">
        <v>1</v>
      </c>
      <c r="K21" s="5">
        <v>229</v>
      </c>
      <c r="L21" s="5">
        <f t="shared" si="4"/>
        <v>248</v>
      </c>
      <c r="M21" s="5"/>
      <c r="N21" s="17"/>
    </row>
    <row r="22" spans="1:14" s="1" customFormat="1" x14ac:dyDescent="0.25">
      <c r="A22" t="s">
        <v>8</v>
      </c>
      <c r="B22" s="5">
        <v>0</v>
      </c>
      <c r="C22" s="5">
        <v>1</v>
      </c>
      <c r="D22" s="5">
        <v>9</v>
      </c>
      <c r="E22" s="5">
        <v>2</v>
      </c>
      <c r="F22" s="5">
        <v>0</v>
      </c>
      <c r="G22" s="5">
        <v>3</v>
      </c>
      <c r="H22" s="5">
        <v>0</v>
      </c>
      <c r="I22" s="5">
        <v>0</v>
      </c>
      <c r="J22" s="5">
        <v>0</v>
      </c>
      <c r="K22" s="5">
        <v>1</v>
      </c>
      <c r="L22" s="5">
        <f t="shared" si="4"/>
        <v>16</v>
      </c>
      <c r="M22" s="5"/>
      <c r="N22" s="17"/>
    </row>
    <row r="23" spans="1:14" s="1" customFormat="1" x14ac:dyDescent="0.25">
      <c r="A23" s="12" t="s">
        <v>9</v>
      </c>
      <c r="B23" s="14">
        <f t="shared" ref="B23" si="6">SUM(B21)</f>
        <v>2</v>
      </c>
      <c r="C23" s="14">
        <f>SUM(C21:C22)</f>
        <v>2</v>
      </c>
      <c r="D23" s="14">
        <f t="shared" ref="D23:K23" si="7">SUM(D21:D22)</f>
        <v>12</v>
      </c>
      <c r="E23" s="14">
        <f t="shared" si="7"/>
        <v>3</v>
      </c>
      <c r="F23" s="14">
        <f t="shared" si="7"/>
        <v>1</v>
      </c>
      <c r="G23" s="14">
        <f t="shared" si="7"/>
        <v>3</v>
      </c>
      <c r="H23" s="14">
        <f t="shared" si="7"/>
        <v>1</v>
      </c>
      <c r="I23" s="14">
        <f t="shared" si="7"/>
        <v>9</v>
      </c>
      <c r="J23" s="14">
        <f t="shared" si="7"/>
        <v>1</v>
      </c>
      <c r="K23" s="14">
        <f t="shared" si="7"/>
        <v>230</v>
      </c>
      <c r="L23" s="13">
        <f t="shared" si="4"/>
        <v>264</v>
      </c>
      <c r="M23" s="5"/>
      <c r="N23" s="17"/>
    </row>
    <row r="24" spans="1:14" s="1" customFormat="1" x14ac:dyDescent="0.25">
      <c r="A24" s="6" t="s">
        <v>17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7"/>
    </row>
    <row r="25" spans="1:14" s="1" customFormat="1" x14ac:dyDescent="0.25">
      <c r="A25" t="s">
        <v>7</v>
      </c>
      <c r="B25" s="5">
        <v>5</v>
      </c>
      <c r="C25" s="5">
        <v>615</v>
      </c>
      <c r="D25" s="5">
        <v>11</v>
      </c>
      <c r="E25" s="5">
        <v>0</v>
      </c>
      <c r="F25" s="5">
        <v>0</v>
      </c>
      <c r="G25" s="5">
        <v>0</v>
      </c>
      <c r="H25" s="5">
        <v>40</v>
      </c>
      <c r="I25" s="5">
        <v>46</v>
      </c>
      <c r="J25" s="5">
        <v>0</v>
      </c>
      <c r="K25" s="5">
        <v>0</v>
      </c>
      <c r="L25" s="5">
        <f>SUM(B25:K25)</f>
        <v>717</v>
      </c>
      <c r="M25" s="5"/>
      <c r="N25" s="17"/>
    </row>
    <row r="26" spans="1:14" s="1" customFormat="1" x14ac:dyDescent="0.25">
      <c r="A26" t="s">
        <v>8</v>
      </c>
      <c r="B26" s="5">
        <v>0</v>
      </c>
      <c r="C26" s="5">
        <v>80</v>
      </c>
      <c r="D26" s="5">
        <v>29</v>
      </c>
      <c r="E26" s="5">
        <v>0</v>
      </c>
      <c r="F26" s="5">
        <v>0</v>
      </c>
      <c r="G26" s="5">
        <v>10</v>
      </c>
      <c r="H26" s="5">
        <v>0</v>
      </c>
      <c r="I26" s="5">
        <v>4</v>
      </c>
      <c r="J26" s="5">
        <v>1</v>
      </c>
      <c r="K26" s="5">
        <v>0</v>
      </c>
      <c r="L26" s="5">
        <f>SUM(B26:K26)</f>
        <v>124</v>
      </c>
      <c r="M26" s="5"/>
      <c r="N26" s="17"/>
    </row>
    <row r="27" spans="1:14" s="1" customFormat="1" x14ac:dyDescent="0.25">
      <c r="A27" s="12" t="s">
        <v>9</v>
      </c>
      <c r="B27" s="13">
        <f>SUM(B25:B26)</f>
        <v>5</v>
      </c>
      <c r="C27" s="13">
        <f>SUM(C25:C26)</f>
        <v>695</v>
      </c>
      <c r="D27" s="13">
        <f t="shared" ref="D27:F27" si="8">SUM(D25:D26)</f>
        <v>40</v>
      </c>
      <c r="E27" s="13">
        <f t="shared" si="8"/>
        <v>0</v>
      </c>
      <c r="F27" s="13">
        <f t="shared" si="8"/>
        <v>0</v>
      </c>
      <c r="G27" s="13">
        <f>SUM(G25:G26)</f>
        <v>10</v>
      </c>
      <c r="H27" s="13">
        <f>SUM(H25:H26)</f>
        <v>40</v>
      </c>
      <c r="I27" s="13">
        <f>SUM(I25:I26)</f>
        <v>50</v>
      </c>
      <c r="J27" s="13">
        <f>J25+J26</f>
        <v>1</v>
      </c>
      <c r="K27" s="13">
        <v>0</v>
      </c>
      <c r="L27" s="13">
        <f>SUM(B27:K27)</f>
        <v>841</v>
      </c>
      <c r="M27" s="5"/>
      <c r="N27" s="17"/>
    </row>
    <row r="28" spans="1:14" s="1" customFormat="1" x14ac:dyDescent="0.25">
      <c r="A28" s="6" t="s">
        <v>18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7"/>
    </row>
    <row r="29" spans="1:14" s="1" customFormat="1" x14ac:dyDescent="0.25">
      <c r="A29" t="s">
        <v>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f>SUM(D29:J29)</f>
        <v>0</v>
      </c>
      <c r="M29" s="5"/>
      <c r="N29" s="17"/>
    </row>
    <row r="30" spans="1:14" s="1" customFormat="1" x14ac:dyDescent="0.25">
      <c r="A30" t="s">
        <v>8</v>
      </c>
      <c r="B30" s="5">
        <v>0</v>
      </c>
      <c r="C30" s="5">
        <v>0</v>
      </c>
      <c r="D30" s="5">
        <v>8</v>
      </c>
      <c r="E30" s="5">
        <v>1</v>
      </c>
      <c r="F30" s="5">
        <v>1</v>
      </c>
      <c r="G30" s="5">
        <v>2</v>
      </c>
      <c r="H30" s="5">
        <v>0</v>
      </c>
      <c r="I30" s="5">
        <v>1</v>
      </c>
      <c r="J30" s="5">
        <v>1</v>
      </c>
      <c r="K30" s="5">
        <v>0</v>
      </c>
      <c r="L30" s="5">
        <f>SUM(D30:J30)</f>
        <v>14</v>
      </c>
      <c r="M30" s="5"/>
      <c r="N30" s="17"/>
    </row>
    <row r="31" spans="1:14" s="1" customFormat="1" x14ac:dyDescent="0.25">
      <c r="A31" s="12" t="s">
        <v>9</v>
      </c>
      <c r="B31" s="13">
        <f>SUM(B29:B30)</f>
        <v>0</v>
      </c>
      <c r="C31" s="13">
        <f>SUM(C30)</f>
        <v>0</v>
      </c>
      <c r="D31" s="13">
        <f>SUM(D29:D30)</f>
        <v>8</v>
      </c>
      <c r="E31" s="13">
        <f>SUM(E29:E30)</f>
        <v>1</v>
      </c>
      <c r="F31" s="13">
        <f>SUM(F29:F30)</f>
        <v>1</v>
      </c>
      <c r="G31" s="13">
        <f>SUM(G29:G30)</f>
        <v>2</v>
      </c>
      <c r="H31" s="13">
        <v>0</v>
      </c>
      <c r="I31" s="13">
        <f>SUM(I29:I30)</f>
        <v>1</v>
      </c>
      <c r="J31" s="13">
        <f>SUM(J29:J30)</f>
        <v>1</v>
      </c>
      <c r="K31" s="13">
        <f>SUM(K29:K30)</f>
        <v>0</v>
      </c>
      <c r="L31" s="13">
        <f>SUM(L29:L30)</f>
        <v>14</v>
      </c>
      <c r="M31" s="5"/>
      <c r="N31" s="17"/>
    </row>
    <row r="32" spans="1:14" s="1" customFormat="1" x14ac:dyDescent="0.25">
      <c r="A32" s="6" t="s">
        <v>16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17"/>
    </row>
    <row r="33" spans="1:14" s="1" customFormat="1" x14ac:dyDescent="0.25">
      <c r="A33" t="s">
        <v>7</v>
      </c>
      <c r="B33" s="5">
        <v>61</v>
      </c>
      <c r="C33" s="5">
        <v>12</v>
      </c>
      <c r="D33" s="5">
        <v>1</v>
      </c>
      <c r="E33" s="5">
        <v>0</v>
      </c>
      <c r="F33" s="5">
        <v>0</v>
      </c>
      <c r="G33" s="5">
        <v>0</v>
      </c>
      <c r="H33" s="5">
        <v>1</v>
      </c>
      <c r="I33" s="5">
        <v>22</v>
      </c>
      <c r="J33" s="5">
        <v>0</v>
      </c>
      <c r="K33" s="5">
        <v>1</v>
      </c>
      <c r="L33" s="5">
        <f>SUM(B33:K33)</f>
        <v>98</v>
      </c>
      <c r="M33" s="5"/>
      <c r="N33" s="17"/>
    </row>
    <row r="34" spans="1:14" s="1" customFormat="1" x14ac:dyDescent="0.25">
      <c r="A34" t="s">
        <v>8</v>
      </c>
      <c r="B34" s="5">
        <v>14</v>
      </c>
      <c r="C34" s="5">
        <v>1</v>
      </c>
      <c r="D34" s="5">
        <v>19</v>
      </c>
      <c r="E34" s="5">
        <v>24</v>
      </c>
      <c r="F34" s="5">
        <v>1</v>
      </c>
      <c r="G34" s="5">
        <v>7</v>
      </c>
      <c r="H34" s="5">
        <v>0</v>
      </c>
      <c r="I34" s="5">
        <v>20</v>
      </c>
      <c r="J34" s="5">
        <v>1</v>
      </c>
      <c r="K34" s="5">
        <v>0</v>
      </c>
      <c r="L34" s="5">
        <f>SUM(B34:K34)</f>
        <v>87</v>
      </c>
      <c r="M34" s="5"/>
      <c r="N34" s="17"/>
    </row>
    <row r="35" spans="1:14" s="1" customFormat="1" x14ac:dyDescent="0.25">
      <c r="A35" s="12" t="s">
        <v>9</v>
      </c>
      <c r="B35" s="13">
        <f t="shared" ref="B35:K35" si="9">SUM(B33:B34)</f>
        <v>75</v>
      </c>
      <c r="C35" s="13">
        <f t="shared" si="9"/>
        <v>13</v>
      </c>
      <c r="D35" s="13">
        <f t="shared" si="9"/>
        <v>20</v>
      </c>
      <c r="E35" s="13">
        <f t="shared" si="9"/>
        <v>24</v>
      </c>
      <c r="F35" s="13">
        <f t="shared" si="9"/>
        <v>1</v>
      </c>
      <c r="G35" s="13">
        <f t="shared" si="9"/>
        <v>7</v>
      </c>
      <c r="H35" s="13">
        <f t="shared" si="9"/>
        <v>1</v>
      </c>
      <c r="I35" s="13">
        <f t="shared" si="9"/>
        <v>42</v>
      </c>
      <c r="J35" s="13">
        <f t="shared" si="9"/>
        <v>1</v>
      </c>
      <c r="K35" s="13">
        <f t="shared" si="9"/>
        <v>1</v>
      </c>
      <c r="L35" s="13">
        <f>SUM(B35:K35)</f>
        <v>185</v>
      </c>
      <c r="M35" s="5"/>
      <c r="N35" s="17"/>
    </row>
    <row r="36" spans="1:14" s="1" customFormat="1" x14ac:dyDescent="0.25">
      <c r="A36" s="6" t="s">
        <v>26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7"/>
    </row>
    <row r="37" spans="1:14" s="1" customFormat="1" x14ac:dyDescent="0.25">
      <c r="A37" t="s">
        <v>7</v>
      </c>
      <c r="B37" s="5">
        <v>0</v>
      </c>
      <c r="C37" s="5">
        <v>0</v>
      </c>
      <c r="D37" s="5">
        <v>0</v>
      </c>
      <c r="E37" s="5">
        <v>1</v>
      </c>
      <c r="F37" s="5">
        <v>0</v>
      </c>
      <c r="G37" s="5">
        <v>2</v>
      </c>
      <c r="H37" s="5">
        <v>0</v>
      </c>
      <c r="I37" s="5">
        <v>4</v>
      </c>
      <c r="J37" s="5">
        <v>67</v>
      </c>
      <c r="K37" s="5">
        <v>3</v>
      </c>
      <c r="L37" s="5">
        <f t="shared" ref="L37:L43" si="10">SUM(B37:K37)</f>
        <v>77</v>
      </c>
      <c r="M37" s="5"/>
      <c r="N37" s="17"/>
    </row>
    <row r="38" spans="1:14" s="1" customFormat="1" x14ac:dyDescent="0.25">
      <c r="A38" t="s">
        <v>8</v>
      </c>
      <c r="B38" s="5">
        <v>0</v>
      </c>
      <c r="C38" s="5">
        <v>3</v>
      </c>
      <c r="D38" s="5">
        <v>91</v>
      </c>
      <c r="E38" s="5">
        <v>29</v>
      </c>
      <c r="F38" s="5">
        <v>5</v>
      </c>
      <c r="G38" s="5">
        <v>26</v>
      </c>
      <c r="H38" s="5">
        <v>0</v>
      </c>
      <c r="I38" s="5">
        <v>11</v>
      </c>
      <c r="J38" s="5">
        <v>89</v>
      </c>
      <c r="K38" s="5">
        <v>0</v>
      </c>
      <c r="L38" s="5">
        <f t="shared" si="10"/>
        <v>254</v>
      </c>
      <c r="M38" s="5"/>
      <c r="N38" s="17"/>
    </row>
    <row r="39" spans="1:14" s="1" customFormat="1" x14ac:dyDescent="0.25">
      <c r="A39" s="12" t="s">
        <v>9</v>
      </c>
      <c r="B39" s="13">
        <f t="shared" ref="B39:K39" si="11">SUM(B37:B38)</f>
        <v>0</v>
      </c>
      <c r="C39" s="13">
        <f t="shared" si="11"/>
        <v>3</v>
      </c>
      <c r="D39" s="13">
        <f t="shared" si="11"/>
        <v>91</v>
      </c>
      <c r="E39" s="13">
        <f t="shared" si="11"/>
        <v>30</v>
      </c>
      <c r="F39" s="13">
        <f t="shared" si="11"/>
        <v>5</v>
      </c>
      <c r="G39" s="13">
        <f t="shared" si="11"/>
        <v>28</v>
      </c>
      <c r="H39" s="13">
        <f t="shared" si="11"/>
        <v>0</v>
      </c>
      <c r="I39" s="13">
        <f t="shared" si="11"/>
        <v>15</v>
      </c>
      <c r="J39" s="13">
        <f t="shared" si="11"/>
        <v>156</v>
      </c>
      <c r="K39" s="13">
        <f t="shared" si="11"/>
        <v>3</v>
      </c>
      <c r="L39" s="13">
        <f t="shared" si="10"/>
        <v>331</v>
      </c>
      <c r="M39" s="5"/>
      <c r="N39" s="17"/>
    </row>
    <row r="40" spans="1:14" s="1" customFormat="1" x14ac:dyDescent="0.25">
      <c r="A40" s="6" t="s">
        <v>25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5">
        <f t="shared" si="10"/>
        <v>0</v>
      </c>
      <c r="M40" s="5"/>
      <c r="N40" s="17"/>
    </row>
    <row r="41" spans="1:14" s="1" customFormat="1" x14ac:dyDescent="0.25">
      <c r="A41" t="s">
        <v>7</v>
      </c>
      <c r="B41" s="5">
        <v>0</v>
      </c>
      <c r="C41" s="5">
        <v>1</v>
      </c>
      <c r="D41" s="5">
        <v>2</v>
      </c>
      <c r="E41" s="5">
        <v>0</v>
      </c>
      <c r="F41" s="5">
        <v>0</v>
      </c>
      <c r="G41" s="5">
        <v>0</v>
      </c>
      <c r="H41" s="5">
        <v>102</v>
      </c>
      <c r="I41" s="5">
        <v>11</v>
      </c>
      <c r="J41" s="5">
        <v>0</v>
      </c>
      <c r="K41" s="5">
        <v>0</v>
      </c>
      <c r="L41" s="5">
        <f t="shared" si="10"/>
        <v>116</v>
      </c>
      <c r="M41" s="5"/>
      <c r="N41" s="17"/>
    </row>
    <row r="42" spans="1:14" s="1" customFormat="1" x14ac:dyDescent="0.25">
      <c r="A42" t="s">
        <v>8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f t="shared" si="10"/>
        <v>0</v>
      </c>
      <c r="M42" s="5"/>
      <c r="N42" s="17"/>
    </row>
    <row r="43" spans="1:14" s="1" customFormat="1" x14ac:dyDescent="0.25">
      <c r="A43" s="12" t="s">
        <v>9</v>
      </c>
      <c r="B43" s="14">
        <f>SUM(B41:B42)</f>
        <v>0</v>
      </c>
      <c r="C43" s="14">
        <f t="shared" ref="C43:K43" si="12">SUM(C41:C42)</f>
        <v>1</v>
      </c>
      <c r="D43" s="14">
        <f t="shared" si="12"/>
        <v>2</v>
      </c>
      <c r="E43" s="14">
        <f t="shared" si="12"/>
        <v>0</v>
      </c>
      <c r="F43" s="14">
        <f t="shared" si="12"/>
        <v>0</v>
      </c>
      <c r="G43" s="14">
        <f t="shared" si="12"/>
        <v>0</v>
      </c>
      <c r="H43" s="14">
        <f t="shared" si="12"/>
        <v>102</v>
      </c>
      <c r="I43" s="14">
        <f t="shared" si="12"/>
        <v>11</v>
      </c>
      <c r="J43" s="14">
        <f t="shared" si="12"/>
        <v>0</v>
      </c>
      <c r="K43" s="14">
        <f t="shared" si="12"/>
        <v>0</v>
      </c>
      <c r="L43" s="13">
        <f t="shared" si="10"/>
        <v>116</v>
      </c>
      <c r="M43" s="5"/>
      <c r="N43" s="17"/>
    </row>
    <row r="44" spans="1:14" s="1" customFormat="1" x14ac:dyDescent="0.25">
      <c r="A44" s="6" t="s">
        <v>11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5"/>
      <c r="M44" s="5"/>
      <c r="N44" s="17"/>
    </row>
    <row r="45" spans="1:14" s="1" customFormat="1" x14ac:dyDescent="0.25">
      <c r="A45" t="s">
        <v>8</v>
      </c>
      <c r="B45" s="5">
        <v>1</v>
      </c>
      <c r="C45" s="5">
        <v>1</v>
      </c>
      <c r="D45" s="5">
        <v>32</v>
      </c>
      <c r="E45" s="5">
        <v>9</v>
      </c>
      <c r="F45" s="5">
        <v>8</v>
      </c>
      <c r="G45" s="5">
        <v>27</v>
      </c>
      <c r="H45" s="5">
        <v>0</v>
      </c>
      <c r="I45" s="5">
        <v>0</v>
      </c>
      <c r="J45" s="5">
        <v>2</v>
      </c>
      <c r="K45" s="5">
        <v>0</v>
      </c>
      <c r="L45" s="5">
        <f t="shared" ref="L45:L46" si="13">SUM(B45:K45)</f>
        <v>80</v>
      </c>
      <c r="M45" s="5"/>
      <c r="N45" s="17"/>
    </row>
    <row r="46" spans="1:14" s="1" customFormat="1" x14ac:dyDescent="0.25">
      <c r="A46" s="12" t="s">
        <v>9</v>
      </c>
      <c r="B46" s="14">
        <f>SUM(B45)</f>
        <v>1</v>
      </c>
      <c r="C46" s="14">
        <f>SUM(C45)</f>
        <v>1</v>
      </c>
      <c r="D46" s="14">
        <f t="shared" ref="D46:F46" si="14">SUM(D45)</f>
        <v>32</v>
      </c>
      <c r="E46" s="14">
        <f t="shared" si="14"/>
        <v>9</v>
      </c>
      <c r="F46" s="14">
        <f t="shared" si="14"/>
        <v>8</v>
      </c>
      <c r="G46" s="14">
        <f>SUM(G45)</f>
        <v>27</v>
      </c>
      <c r="H46" s="14">
        <f>SUM(H45)</f>
        <v>0</v>
      </c>
      <c r="I46" s="14">
        <f>SUM(I45)</f>
        <v>0</v>
      </c>
      <c r="J46" s="14">
        <f>SUM(J45)</f>
        <v>2</v>
      </c>
      <c r="K46" s="14">
        <f>SUM(K45)</f>
        <v>0</v>
      </c>
      <c r="L46" s="13">
        <f t="shared" si="13"/>
        <v>80</v>
      </c>
      <c r="M46" s="5"/>
      <c r="N46" s="17"/>
    </row>
    <row r="47" spans="1:14" s="1" customFormat="1" x14ac:dyDescent="0.25">
      <c r="A47" s="6" t="s">
        <v>12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5"/>
      <c r="M47" s="5"/>
      <c r="N47" s="17"/>
    </row>
    <row r="48" spans="1:14" s="1" customFormat="1" x14ac:dyDescent="0.25">
      <c r="A48" t="s">
        <v>7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2</v>
      </c>
      <c r="H48" s="5">
        <v>0</v>
      </c>
      <c r="I48" s="5">
        <v>0</v>
      </c>
      <c r="J48" s="5">
        <v>0</v>
      </c>
      <c r="K48" s="5">
        <v>0</v>
      </c>
      <c r="L48" s="5">
        <f>SUM(B48:K48)</f>
        <v>2</v>
      </c>
      <c r="M48" s="5"/>
      <c r="N48" s="17"/>
    </row>
    <row r="49" spans="1:14" s="1" customFormat="1" x14ac:dyDescent="0.25">
      <c r="A49" t="s">
        <v>8</v>
      </c>
      <c r="B49" s="5">
        <v>0</v>
      </c>
      <c r="C49" s="5">
        <v>4</v>
      </c>
      <c r="D49" s="5">
        <v>102</v>
      </c>
      <c r="E49" s="5">
        <v>123</v>
      </c>
      <c r="F49" s="5">
        <v>18</v>
      </c>
      <c r="G49" s="5">
        <v>243</v>
      </c>
      <c r="H49" s="5">
        <v>0</v>
      </c>
      <c r="I49" s="5">
        <v>2</v>
      </c>
      <c r="J49" s="5">
        <v>1</v>
      </c>
      <c r="K49" s="5">
        <v>0</v>
      </c>
      <c r="L49" s="5">
        <f>SUM(B49:K49)</f>
        <v>493</v>
      </c>
      <c r="M49" s="5"/>
      <c r="N49" s="17"/>
    </row>
    <row r="50" spans="1:14" s="1" customFormat="1" x14ac:dyDescent="0.25">
      <c r="A50" s="12" t="s">
        <v>9</v>
      </c>
      <c r="B50" s="14">
        <f>SUM(B48:B49)</f>
        <v>0</v>
      </c>
      <c r="C50" s="14">
        <f>SUM(C48:C49)</f>
        <v>4</v>
      </c>
      <c r="D50" s="14">
        <f t="shared" ref="D50:F50" si="15">SUM(D48:D49)</f>
        <v>102</v>
      </c>
      <c r="E50" s="14">
        <f t="shared" si="15"/>
        <v>123</v>
      </c>
      <c r="F50" s="14">
        <f t="shared" si="15"/>
        <v>18</v>
      </c>
      <c r="G50" s="14">
        <f>SUM(G48:G49)</f>
        <v>245</v>
      </c>
      <c r="H50" s="14">
        <f>SUM(H48:H49)</f>
        <v>0</v>
      </c>
      <c r="I50" s="14">
        <f>SUM(I48:I49)</f>
        <v>2</v>
      </c>
      <c r="J50" s="14">
        <f>J49+J48</f>
        <v>1</v>
      </c>
      <c r="K50" s="14">
        <f>SUM(K48:K49)</f>
        <v>0</v>
      </c>
      <c r="L50" s="13">
        <f>SUM(B50:K50)</f>
        <v>495</v>
      </c>
      <c r="M50" s="5"/>
      <c r="N50" s="17"/>
    </row>
    <row r="51" spans="1:14" s="1" customFormat="1" x14ac:dyDescent="0.25">
      <c r="A51" s="6" t="s">
        <v>14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5"/>
      <c r="N51" s="17"/>
    </row>
    <row r="52" spans="1:14" s="1" customFormat="1" x14ac:dyDescent="0.25">
      <c r="A52" t="s">
        <v>7</v>
      </c>
      <c r="B52" s="7">
        <f>B29+B33+B25+B13+B17+B21+B5+B48+B41+B9+B37</f>
        <v>68</v>
      </c>
      <c r="C52" s="7">
        <f>C29+C33+C25+C13+C21+C17+C48+C5+C41+C9+C37</f>
        <v>639</v>
      </c>
      <c r="D52" s="7">
        <f>D29+D33+D25+D13+D17+D21+D5+D48+D41+D9+D37</f>
        <v>373</v>
      </c>
      <c r="E52" s="7">
        <f>E29+E33+E25+E13+E17+E21+E5+E48+E41+E9+E37</f>
        <v>397</v>
      </c>
      <c r="F52" s="7">
        <f>F29+F33+F25+F13+F17+F21+F5+F48+F41+F9+F37</f>
        <v>242</v>
      </c>
      <c r="G52" s="7">
        <f>G29+G33+G25+G13+G17+G21+G5+G48+G41+G9+G37</f>
        <v>234</v>
      </c>
      <c r="H52" s="7">
        <f>+H29+H33+H25+H13+H17+H21+H5+H48+H41+H9+H37</f>
        <v>148</v>
      </c>
      <c r="I52" s="7">
        <f>I29+I33+I25+I13+I17+I21+I5+I48+I41+I9+I37</f>
        <v>185</v>
      </c>
      <c r="J52" s="7">
        <f>J29+J33+J25+J13+J17+J21+J5+J48+J41+J9+J37</f>
        <v>73</v>
      </c>
      <c r="K52" s="7">
        <f>K29+K33+K25+K13+K17+K21+K5+K48+K41+K9+K37</f>
        <v>244</v>
      </c>
      <c r="L52" s="10">
        <f>SUM(B52:K52)</f>
        <v>2603</v>
      </c>
      <c r="M52" s="5"/>
      <c r="N52" s="17"/>
    </row>
    <row r="53" spans="1:14" s="1" customFormat="1" x14ac:dyDescent="0.25">
      <c r="A53" s="40" t="s">
        <v>8</v>
      </c>
      <c r="B53" s="41">
        <f t="shared" ref="B53:K53" si="16">B30+B34+B26+B14+B18+B22+B45+B6+B49+B10+B38+B42</f>
        <v>31</v>
      </c>
      <c r="C53" s="41">
        <f t="shared" si="16"/>
        <v>192</v>
      </c>
      <c r="D53" s="41">
        <f t="shared" si="16"/>
        <v>3832</v>
      </c>
      <c r="E53" s="41">
        <f t="shared" si="16"/>
        <v>1775</v>
      </c>
      <c r="F53" s="41">
        <f t="shared" si="16"/>
        <v>1339</v>
      </c>
      <c r="G53" s="41">
        <f t="shared" si="16"/>
        <v>2795</v>
      </c>
      <c r="H53" s="41">
        <f t="shared" si="16"/>
        <v>1</v>
      </c>
      <c r="I53" s="41">
        <f t="shared" si="16"/>
        <v>234</v>
      </c>
      <c r="J53" s="41">
        <f t="shared" si="16"/>
        <v>225</v>
      </c>
      <c r="K53" s="41">
        <f t="shared" si="16"/>
        <v>1</v>
      </c>
      <c r="L53" s="42">
        <f>SUM(B53:K53)</f>
        <v>10425</v>
      </c>
      <c r="M53" s="5"/>
      <c r="N53" s="17"/>
    </row>
    <row r="54" spans="1:14" s="1" customFormat="1" x14ac:dyDescent="0.25">
      <c r="A54" s="6" t="s">
        <v>9</v>
      </c>
      <c r="B54" s="8">
        <f t="shared" ref="B54:K54" si="17">SUM(B52:B53)</f>
        <v>99</v>
      </c>
      <c r="C54" s="8">
        <f t="shared" si="17"/>
        <v>831</v>
      </c>
      <c r="D54" s="9">
        <f t="shared" si="17"/>
        <v>4205</v>
      </c>
      <c r="E54" s="9">
        <f t="shared" si="17"/>
        <v>2172</v>
      </c>
      <c r="F54" s="9">
        <f t="shared" si="17"/>
        <v>1581</v>
      </c>
      <c r="G54" s="9">
        <f t="shared" si="17"/>
        <v>3029</v>
      </c>
      <c r="H54" s="8">
        <f t="shared" si="17"/>
        <v>149</v>
      </c>
      <c r="I54" s="8">
        <f t="shared" si="17"/>
        <v>419</v>
      </c>
      <c r="J54" s="8">
        <f t="shared" si="17"/>
        <v>298</v>
      </c>
      <c r="K54" s="8">
        <f t="shared" si="17"/>
        <v>245</v>
      </c>
      <c r="L54" s="9">
        <f t="shared" ref="L54" si="18">SUM(L52:L53)</f>
        <v>13028</v>
      </c>
      <c r="M54" s="5"/>
      <c r="N54" s="17"/>
    </row>
    <row r="55" spans="1:14" s="1" customFormat="1" x14ac:dyDescent="0.25">
      <c r="A55" s="28" t="s">
        <v>23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5"/>
      <c r="N55" s="17"/>
    </row>
    <row r="91" spans="1:14" s="1" customFormat="1" ht="15" x14ac:dyDescent="0.25">
      <c r="A91" s="11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7"/>
      <c r="N91" s="17"/>
    </row>
    <row r="92" spans="1:14" s="1" customFormat="1" ht="15" x14ac:dyDescent="0.25">
      <c r="A92" s="11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7"/>
      <c r="N92" s="17"/>
    </row>
    <row r="93" spans="1:14" s="1" customFormat="1" ht="15" x14ac:dyDescent="0.25">
      <c r="A93" s="11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7"/>
      <c r="N93" s="17"/>
    </row>
    <row r="94" spans="1:14" s="1" customFormat="1" ht="15" x14ac:dyDescent="0.25">
      <c r="A94" s="11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</sheetData>
  <pageMargins left="0.7" right="0.7" top="0.75" bottom="0.75" header="0.3" footer="0.3"/>
  <pageSetup scale="61" orientation="portrait" r:id="rId1"/>
  <headerFooter>
    <oddHeader>&amp;L&amp;"-,Bold Italic"&amp;11College Level Data&amp;C&amp;"-,Bold Italic"&amp;11TABLE 26&amp;R&amp;"-,Bold Italic"&amp;11UMass Boston Induced Course -Load Matrix</oddHeader>
    <oddFooter xml:space="preserve">&amp;L&amp;"-,Bold Italic"&amp;11Office of Institutional Research, UMass Boston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4"/>
  <sheetViews>
    <sheetView zoomScaleNormal="100" workbookViewId="0">
      <selection activeCell="J3" sqref="J3"/>
    </sheetView>
  </sheetViews>
  <sheetFormatPr defaultRowHeight="15.75" x14ac:dyDescent="0.25"/>
  <cols>
    <col min="1" max="1" width="18.875" customWidth="1"/>
    <col min="2" max="2" width="6.625" customWidth="1"/>
    <col min="3" max="3" width="7.125" customWidth="1"/>
    <col min="4" max="4" width="6.75" customWidth="1"/>
    <col min="5" max="5" width="5.875" customWidth="1"/>
    <col min="6" max="6" width="5.625" customWidth="1"/>
    <col min="7" max="7" width="7" customWidth="1"/>
    <col min="8" max="8" width="6.75" customWidth="1"/>
    <col min="9" max="9" width="6.125" customWidth="1"/>
    <col min="10" max="10" width="11.25" customWidth="1"/>
    <col min="11" max="11" width="6.625" customWidth="1"/>
    <col min="12" max="12" width="7" customWidth="1"/>
    <col min="13" max="13" width="7.125" customWidth="1"/>
    <col min="14" max="14" width="7.375" customWidth="1"/>
  </cols>
  <sheetData>
    <row r="1" spans="1:14" ht="18.75" x14ac:dyDescent="0.3">
      <c r="A1" s="2" t="s">
        <v>32</v>
      </c>
    </row>
    <row r="2" spans="1:14" x14ac:dyDescent="0.25">
      <c r="A2" s="35"/>
      <c r="B2" s="35"/>
      <c r="C2" s="35"/>
      <c r="D2" s="35"/>
      <c r="E2" s="35"/>
      <c r="F2" s="35"/>
      <c r="G2" s="35"/>
      <c r="H2" s="35"/>
      <c r="I2" s="35"/>
      <c r="J2" s="3"/>
      <c r="K2" s="3"/>
      <c r="L2" s="3"/>
      <c r="M2" s="35"/>
      <c r="N2" s="35"/>
    </row>
    <row r="3" spans="1:14" ht="24" customHeight="1" thickBot="1" x14ac:dyDescent="0.3">
      <c r="A3" s="30"/>
      <c r="B3" s="31" t="s">
        <v>0</v>
      </c>
      <c r="C3" s="31" t="s">
        <v>1</v>
      </c>
      <c r="D3" s="31" t="s">
        <v>2</v>
      </c>
      <c r="E3" s="31" t="s">
        <v>3</v>
      </c>
      <c r="F3" s="31" t="s">
        <v>4</v>
      </c>
      <c r="G3" s="31" t="s">
        <v>5</v>
      </c>
      <c r="H3" s="31" t="s">
        <v>6</v>
      </c>
      <c r="I3" s="31" t="s">
        <v>24</v>
      </c>
      <c r="J3" s="31" t="s">
        <v>27</v>
      </c>
      <c r="K3" s="31" t="s">
        <v>33</v>
      </c>
      <c r="L3" s="31" t="s">
        <v>34</v>
      </c>
      <c r="M3" s="31" t="s">
        <v>15</v>
      </c>
      <c r="N3" s="31" t="s">
        <v>13</v>
      </c>
    </row>
    <row r="4" spans="1:14" x14ac:dyDescent="0.25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9"/>
    </row>
    <row r="5" spans="1:14" x14ac:dyDescent="0.25">
      <c r="A5" t="s">
        <v>7</v>
      </c>
      <c r="B5" s="7">
        <v>1</v>
      </c>
      <c r="C5" s="7">
        <v>16</v>
      </c>
      <c r="D5" s="7">
        <v>375</v>
      </c>
      <c r="E5" s="7">
        <v>1</v>
      </c>
      <c r="F5" s="7">
        <v>1</v>
      </c>
      <c r="G5" s="7">
        <v>1</v>
      </c>
      <c r="H5" s="7">
        <v>0</v>
      </c>
      <c r="I5" s="7">
        <v>3</v>
      </c>
      <c r="J5" s="7">
        <v>29</v>
      </c>
      <c r="K5" s="7">
        <v>0</v>
      </c>
      <c r="L5" s="7">
        <v>0</v>
      </c>
      <c r="M5" s="7">
        <v>7</v>
      </c>
      <c r="N5" s="7">
        <f>SUM(B5:M5)</f>
        <v>434</v>
      </c>
    </row>
    <row r="6" spans="1:14" x14ac:dyDescent="0.25">
      <c r="A6" t="s">
        <v>8</v>
      </c>
      <c r="B6" s="7">
        <v>11</v>
      </c>
      <c r="C6" s="7">
        <v>87</v>
      </c>
      <c r="D6" s="10">
        <v>3249</v>
      </c>
      <c r="E6" s="7">
        <v>604</v>
      </c>
      <c r="F6" s="7">
        <v>228</v>
      </c>
      <c r="G6" s="7">
        <v>7</v>
      </c>
      <c r="H6" s="7">
        <v>934</v>
      </c>
      <c r="I6" s="7">
        <v>0</v>
      </c>
      <c r="J6" s="7">
        <v>144</v>
      </c>
      <c r="K6" s="7">
        <v>0</v>
      </c>
      <c r="L6" s="7">
        <v>65</v>
      </c>
      <c r="M6" s="7">
        <v>0</v>
      </c>
      <c r="N6" s="10">
        <f>SUM(B6:M6)</f>
        <v>5329</v>
      </c>
    </row>
    <row r="7" spans="1:14" x14ac:dyDescent="0.25">
      <c r="A7" s="12" t="s">
        <v>9</v>
      </c>
      <c r="B7" s="14">
        <f t="shared" ref="B7:J7" si="0">SUM(B5:B6)</f>
        <v>12</v>
      </c>
      <c r="C7" s="14">
        <f t="shared" si="0"/>
        <v>103</v>
      </c>
      <c r="D7" s="15">
        <f t="shared" si="0"/>
        <v>3624</v>
      </c>
      <c r="E7" s="14">
        <f t="shared" si="0"/>
        <v>605</v>
      </c>
      <c r="F7" s="14">
        <f t="shared" si="0"/>
        <v>229</v>
      </c>
      <c r="G7" s="14">
        <f t="shared" si="0"/>
        <v>8</v>
      </c>
      <c r="H7" s="14">
        <f t="shared" si="0"/>
        <v>934</v>
      </c>
      <c r="I7" s="14">
        <f t="shared" si="0"/>
        <v>3</v>
      </c>
      <c r="J7" s="14">
        <f t="shared" si="0"/>
        <v>173</v>
      </c>
      <c r="K7" s="14">
        <f>SUM(K5:K6)</f>
        <v>0</v>
      </c>
      <c r="L7" s="14">
        <f>SUM(L5:L6)</f>
        <v>65</v>
      </c>
      <c r="M7" s="14">
        <f>SUM(M5:M6)</f>
        <v>7</v>
      </c>
      <c r="N7" s="15">
        <f>SUM(N5:N6)</f>
        <v>5763</v>
      </c>
    </row>
    <row r="8" spans="1:14" x14ac:dyDescent="0.25">
      <c r="A8" s="6" t="s">
        <v>21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39"/>
    </row>
    <row r="9" spans="1:14" x14ac:dyDescent="0.25">
      <c r="A9" t="s">
        <v>7</v>
      </c>
      <c r="B9" s="7">
        <v>0</v>
      </c>
      <c r="C9" s="7">
        <v>4</v>
      </c>
      <c r="D9" s="7">
        <v>1</v>
      </c>
      <c r="E9" s="7">
        <v>2</v>
      </c>
      <c r="F9" s="7">
        <v>0</v>
      </c>
      <c r="G9" s="7">
        <v>0</v>
      </c>
      <c r="H9" s="7">
        <v>235</v>
      </c>
      <c r="I9" s="7">
        <v>0</v>
      </c>
      <c r="J9" s="7">
        <v>14</v>
      </c>
      <c r="K9" s="7">
        <v>4</v>
      </c>
      <c r="L9" s="7">
        <v>0</v>
      </c>
      <c r="M9" s="7">
        <v>0</v>
      </c>
      <c r="N9" s="7">
        <f>B9+C9+D9+E9+F9+G9+H9+I9+J9+M9+K9+L9</f>
        <v>260</v>
      </c>
    </row>
    <row r="10" spans="1:14" x14ac:dyDescent="0.25">
      <c r="A10" t="s">
        <v>8</v>
      </c>
      <c r="B10" s="7">
        <v>1</v>
      </c>
      <c r="C10" s="7">
        <v>9</v>
      </c>
      <c r="D10" s="7">
        <v>325</v>
      </c>
      <c r="E10" s="7">
        <v>175</v>
      </c>
      <c r="F10" s="7">
        <v>185</v>
      </c>
      <c r="G10" s="7">
        <v>0</v>
      </c>
      <c r="H10" s="10">
        <v>1382</v>
      </c>
      <c r="I10" s="7">
        <v>0</v>
      </c>
      <c r="J10" s="7">
        <v>64</v>
      </c>
      <c r="K10" s="7">
        <v>0</v>
      </c>
      <c r="L10" s="7">
        <v>48</v>
      </c>
      <c r="M10" s="7">
        <v>0</v>
      </c>
      <c r="N10" s="10">
        <f>B10+C10+D10+E10+F10+G10+H10+I10+J10+M10+K10+L10</f>
        <v>2189</v>
      </c>
    </row>
    <row r="11" spans="1:14" s="28" customFormat="1" x14ac:dyDescent="0.25">
      <c r="A11" s="12" t="s">
        <v>9</v>
      </c>
      <c r="B11" s="14">
        <f>B9+B10</f>
        <v>1</v>
      </c>
      <c r="C11" s="14">
        <f>C9+C10</f>
        <v>13</v>
      </c>
      <c r="D11" s="14">
        <f>D9+D10</f>
        <v>326</v>
      </c>
      <c r="E11" s="14">
        <f>E10+E9</f>
        <v>177</v>
      </c>
      <c r="F11" s="14">
        <f>F10+F9</f>
        <v>185</v>
      </c>
      <c r="G11" s="14">
        <f>G10+G9</f>
        <v>0</v>
      </c>
      <c r="H11" s="15">
        <f>H9+H10</f>
        <v>1617</v>
      </c>
      <c r="I11" s="14">
        <f>I10+I9</f>
        <v>0</v>
      </c>
      <c r="J11" s="14">
        <f>SUM(J9:J10)</f>
        <v>78</v>
      </c>
      <c r="K11" s="14">
        <f t="shared" ref="K11:M11" si="1">SUM(K9:K10)</f>
        <v>4</v>
      </c>
      <c r="L11" s="14">
        <f t="shared" si="1"/>
        <v>48</v>
      </c>
      <c r="M11" s="14">
        <f t="shared" si="1"/>
        <v>0</v>
      </c>
      <c r="N11" s="15">
        <f>SUM(N9:N10)</f>
        <v>2449</v>
      </c>
    </row>
    <row r="12" spans="1:14" x14ac:dyDescent="0.25">
      <c r="A12" s="6" t="s">
        <v>10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4" x14ac:dyDescent="0.25">
      <c r="A13" t="s">
        <v>7</v>
      </c>
      <c r="B13" s="7">
        <v>0</v>
      </c>
      <c r="C13" s="7">
        <v>0</v>
      </c>
      <c r="D13" s="7">
        <v>0</v>
      </c>
      <c r="E13" s="7">
        <v>460</v>
      </c>
      <c r="F13" s="7">
        <v>1</v>
      </c>
      <c r="G13" s="7">
        <v>0</v>
      </c>
      <c r="H13" s="7">
        <v>1</v>
      </c>
      <c r="I13" s="7">
        <v>0</v>
      </c>
      <c r="J13" s="7">
        <v>61</v>
      </c>
      <c r="K13" s="7">
        <v>1</v>
      </c>
      <c r="L13" s="7">
        <v>0</v>
      </c>
      <c r="M13" s="7">
        <v>1</v>
      </c>
      <c r="N13" s="7">
        <f>SUM(B13:M13)</f>
        <v>525</v>
      </c>
    </row>
    <row r="14" spans="1:14" x14ac:dyDescent="0.25">
      <c r="A14" t="s">
        <v>8</v>
      </c>
      <c r="B14" s="7">
        <v>0</v>
      </c>
      <c r="C14" s="7">
        <v>0</v>
      </c>
      <c r="D14" s="7">
        <v>25</v>
      </c>
      <c r="E14" s="7">
        <v>827</v>
      </c>
      <c r="F14" s="7">
        <v>2</v>
      </c>
      <c r="G14" s="7">
        <v>0</v>
      </c>
      <c r="H14" s="7">
        <v>18</v>
      </c>
      <c r="I14" s="7">
        <v>0</v>
      </c>
      <c r="J14" s="7">
        <v>20</v>
      </c>
      <c r="K14" s="7">
        <v>0</v>
      </c>
      <c r="L14" s="7">
        <v>1</v>
      </c>
      <c r="M14" s="7">
        <v>0</v>
      </c>
      <c r="N14" s="7">
        <f>SUM(B14:M14)</f>
        <v>893</v>
      </c>
    </row>
    <row r="15" spans="1:14" x14ac:dyDescent="0.25">
      <c r="A15" s="36" t="s">
        <v>9</v>
      </c>
      <c r="B15" s="37">
        <f t="shared" ref="B15:N15" si="2">SUM(B13:B14)</f>
        <v>0</v>
      </c>
      <c r="C15" s="37">
        <f t="shared" si="2"/>
        <v>0</v>
      </c>
      <c r="D15" s="37">
        <f t="shared" si="2"/>
        <v>25</v>
      </c>
      <c r="E15" s="38">
        <f t="shared" si="2"/>
        <v>1287</v>
      </c>
      <c r="F15" s="37">
        <f t="shared" si="2"/>
        <v>3</v>
      </c>
      <c r="G15" s="37">
        <f t="shared" si="2"/>
        <v>0</v>
      </c>
      <c r="H15" s="37">
        <f t="shared" si="2"/>
        <v>19</v>
      </c>
      <c r="I15" s="37">
        <f t="shared" si="2"/>
        <v>0</v>
      </c>
      <c r="J15" s="37">
        <f t="shared" si="2"/>
        <v>81</v>
      </c>
      <c r="K15" s="37">
        <f>SUM(K13:K14)</f>
        <v>1</v>
      </c>
      <c r="L15" s="37">
        <f>SUM(L13:L14)</f>
        <v>1</v>
      </c>
      <c r="M15" s="37">
        <f t="shared" si="2"/>
        <v>1</v>
      </c>
      <c r="N15" s="38">
        <f t="shared" si="2"/>
        <v>1418</v>
      </c>
    </row>
    <row r="16" spans="1:14" x14ac:dyDescent="0.25">
      <c r="A16" s="6" t="s">
        <v>19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4" x14ac:dyDescent="0.25">
      <c r="A17" t="s">
        <v>7</v>
      </c>
      <c r="B17" s="7">
        <v>0</v>
      </c>
      <c r="C17" s="7">
        <v>0</v>
      </c>
      <c r="D17" s="7">
        <v>0</v>
      </c>
      <c r="E17" s="7">
        <v>0</v>
      </c>
      <c r="F17" s="7">
        <v>232</v>
      </c>
      <c r="G17" s="7">
        <v>0</v>
      </c>
      <c r="H17" s="7">
        <v>0</v>
      </c>
      <c r="I17" s="7">
        <v>0</v>
      </c>
      <c r="J17" s="7">
        <v>41</v>
      </c>
      <c r="K17" s="7">
        <v>1</v>
      </c>
      <c r="L17" s="7">
        <v>0</v>
      </c>
      <c r="M17" s="7">
        <v>0</v>
      </c>
      <c r="N17" s="7">
        <f>SUM(B17:M17)</f>
        <v>274</v>
      </c>
    </row>
    <row r="18" spans="1:14" x14ac:dyDescent="0.25">
      <c r="A18" t="s">
        <v>8</v>
      </c>
      <c r="B18" s="7">
        <v>0</v>
      </c>
      <c r="C18" s="7">
        <v>0</v>
      </c>
      <c r="D18" s="7">
        <v>2</v>
      </c>
      <c r="E18" s="7">
        <v>0</v>
      </c>
      <c r="F18" s="10">
        <v>897</v>
      </c>
      <c r="G18" s="7">
        <v>0</v>
      </c>
      <c r="H18" s="7">
        <v>1</v>
      </c>
      <c r="I18" s="7">
        <v>0</v>
      </c>
      <c r="J18" s="7">
        <v>2</v>
      </c>
      <c r="K18" s="7">
        <v>0</v>
      </c>
      <c r="L18" s="7">
        <v>0</v>
      </c>
      <c r="M18" s="7">
        <v>0</v>
      </c>
      <c r="N18" s="10">
        <f>SUM(B18:M18)</f>
        <v>902</v>
      </c>
    </row>
    <row r="19" spans="1:14" x14ac:dyDescent="0.25">
      <c r="A19" s="12" t="s">
        <v>9</v>
      </c>
      <c r="B19" s="14">
        <f t="shared" ref="B19:M19" si="3">SUM(B17:B18)</f>
        <v>0</v>
      </c>
      <c r="C19" s="14">
        <f t="shared" si="3"/>
        <v>0</v>
      </c>
      <c r="D19" s="14">
        <f t="shared" si="3"/>
        <v>2</v>
      </c>
      <c r="E19" s="14">
        <f t="shared" si="3"/>
        <v>0</v>
      </c>
      <c r="F19" s="15">
        <f t="shared" si="3"/>
        <v>1129</v>
      </c>
      <c r="G19" s="14">
        <f t="shared" si="3"/>
        <v>0</v>
      </c>
      <c r="H19" s="14">
        <f t="shared" si="3"/>
        <v>1</v>
      </c>
      <c r="I19" s="14">
        <f t="shared" si="3"/>
        <v>0</v>
      </c>
      <c r="J19" s="14">
        <f t="shared" si="3"/>
        <v>43</v>
      </c>
      <c r="K19" s="14">
        <f>SUM(K17:K18)</f>
        <v>1</v>
      </c>
      <c r="L19" s="14">
        <f>L17+L18</f>
        <v>0</v>
      </c>
      <c r="M19" s="14">
        <f t="shared" si="3"/>
        <v>0</v>
      </c>
      <c r="N19" s="15">
        <f>N17+N18</f>
        <v>1176</v>
      </c>
    </row>
    <row r="20" spans="1:14" x14ac:dyDescent="0.25">
      <c r="A20" s="6" t="s">
        <v>20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39"/>
    </row>
    <row r="21" spans="1:14" x14ac:dyDescent="0.25">
      <c r="A21" t="s">
        <v>7</v>
      </c>
      <c r="B21" s="7">
        <v>0</v>
      </c>
      <c r="C21" s="7">
        <v>1</v>
      </c>
      <c r="D21" s="7">
        <v>5</v>
      </c>
      <c r="E21" s="7">
        <v>3</v>
      </c>
      <c r="F21" s="7">
        <v>5</v>
      </c>
      <c r="G21" s="7">
        <v>0</v>
      </c>
      <c r="H21" s="7">
        <v>0</v>
      </c>
      <c r="I21" s="7">
        <v>0</v>
      </c>
      <c r="J21" s="7">
        <v>12</v>
      </c>
      <c r="K21" s="7">
        <v>0</v>
      </c>
      <c r="L21" s="7">
        <v>0</v>
      </c>
      <c r="M21" s="7">
        <v>230</v>
      </c>
      <c r="N21" s="7">
        <f>SUM(B21:M21)</f>
        <v>256</v>
      </c>
    </row>
    <row r="22" spans="1:14" x14ac:dyDescent="0.25">
      <c r="A22" t="s">
        <v>8</v>
      </c>
      <c r="B22" s="7">
        <v>0</v>
      </c>
      <c r="C22" s="7">
        <v>0</v>
      </c>
      <c r="D22" s="7">
        <v>3</v>
      </c>
      <c r="E22" s="7">
        <v>1</v>
      </c>
      <c r="F22" s="7">
        <v>0</v>
      </c>
      <c r="G22" s="7">
        <v>0</v>
      </c>
      <c r="H22" s="7">
        <v>1</v>
      </c>
      <c r="I22" s="7">
        <v>0</v>
      </c>
      <c r="J22" s="7">
        <v>1</v>
      </c>
      <c r="K22" s="7">
        <v>0</v>
      </c>
      <c r="L22" s="7">
        <v>0</v>
      </c>
      <c r="M22" s="7">
        <v>3</v>
      </c>
      <c r="N22" s="7">
        <f>B22+C22+D22+E22+F22+G22+H22+I22+J22+M22</f>
        <v>9</v>
      </c>
    </row>
    <row r="23" spans="1:14" x14ac:dyDescent="0.25">
      <c r="A23" s="12" t="s">
        <v>9</v>
      </c>
      <c r="B23" s="14">
        <f t="shared" ref="B23:C23" si="4">SUM(B21)</f>
        <v>0</v>
      </c>
      <c r="C23" s="14">
        <f t="shared" si="4"/>
        <v>1</v>
      </c>
      <c r="D23" s="14">
        <f t="shared" ref="D23:N23" si="5">D21+D22</f>
        <v>8</v>
      </c>
      <c r="E23" s="14">
        <f t="shared" si="5"/>
        <v>4</v>
      </c>
      <c r="F23" s="14">
        <f t="shared" si="5"/>
        <v>5</v>
      </c>
      <c r="G23" s="14">
        <f t="shared" si="5"/>
        <v>0</v>
      </c>
      <c r="H23" s="14">
        <f t="shared" si="5"/>
        <v>1</v>
      </c>
      <c r="I23" s="14">
        <f t="shared" si="5"/>
        <v>0</v>
      </c>
      <c r="J23" s="14">
        <f t="shared" si="5"/>
        <v>13</v>
      </c>
      <c r="K23" s="14">
        <f t="shared" si="5"/>
        <v>0</v>
      </c>
      <c r="L23" s="14">
        <f t="shared" si="5"/>
        <v>0</v>
      </c>
      <c r="M23" s="14">
        <f t="shared" si="5"/>
        <v>233</v>
      </c>
      <c r="N23" s="14">
        <f t="shared" si="5"/>
        <v>265</v>
      </c>
    </row>
    <row r="24" spans="1:14" x14ac:dyDescent="0.25">
      <c r="A24" s="6" t="s">
        <v>17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4" x14ac:dyDescent="0.25">
      <c r="A25" t="s">
        <v>7</v>
      </c>
      <c r="B25" s="5">
        <v>6</v>
      </c>
      <c r="C25" s="5">
        <v>640</v>
      </c>
      <c r="D25" s="5">
        <v>8</v>
      </c>
      <c r="E25" s="5">
        <v>0</v>
      </c>
      <c r="F25" s="5">
        <v>0</v>
      </c>
      <c r="G25" s="5">
        <v>0</v>
      </c>
      <c r="H25" s="5">
        <v>1</v>
      </c>
      <c r="I25" s="5">
        <v>41</v>
      </c>
      <c r="J25" s="5">
        <v>52</v>
      </c>
      <c r="K25" s="5">
        <v>0</v>
      </c>
      <c r="L25" s="5">
        <v>0</v>
      </c>
      <c r="M25" s="5">
        <v>0</v>
      </c>
      <c r="N25" s="5">
        <f>SUM(B25:M25)</f>
        <v>748</v>
      </c>
    </row>
    <row r="26" spans="1:14" x14ac:dyDescent="0.25">
      <c r="A26" t="s">
        <v>8</v>
      </c>
      <c r="B26" s="5">
        <v>0</v>
      </c>
      <c r="C26" s="5">
        <v>90</v>
      </c>
      <c r="D26" s="5">
        <v>27</v>
      </c>
      <c r="E26" s="5">
        <v>0</v>
      </c>
      <c r="F26" s="5">
        <v>0</v>
      </c>
      <c r="G26" s="5">
        <v>0</v>
      </c>
      <c r="H26" s="5">
        <v>8</v>
      </c>
      <c r="I26" s="5">
        <v>0</v>
      </c>
      <c r="J26" s="5">
        <v>4</v>
      </c>
      <c r="K26" s="5">
        <v>0</v>
      </c>
      <c r="L26" s="5">
        <v>1</v>
      </c>
      <c r="M26" s="5">
        <v>0</v>
      </c>
      <c r="N26" s="5">
        <f>SUM(B26:M26)</f>
        <v>130</v>
      </c>
    </row>
    <row r="27" spans="1:14" x14ac:dyDescent="0.25">
      <c r="A27" s="12" t="s">
        <v>9</v>
      </c>
      <c r="B27" s="13">
        <f t="shared" ref="B27:J27" si="6">SUM(B25:B26)</f>
        <v>6</v>
      </c>
      <c r="C27" s="13">
        <f t="shared" si="6"/>
        <v>730</v>
      </c>
      <c r="D27" s="13">
        <f t="shared" si="6"/>
        <v>35</v>
      </c>
      <c r="E27" s="13">
        <f t="shared" si="6"/>
        <v>0</v>
      </c>
      <c r="F27" s="13">
        <f t="shared" si="6"/>
        <v>0</v>
      </c>
      <c r="G27" s="13">
        <f t="shared" si="6"/>
        <v>0</v>
      </c>
      <c r="H27" s="13">
        <f t="shared" si="6"/>
        <v>9</v>
      </c>
      <c r="I27" s="13">
        <f t="shared" si="6"/>
        <v>41</v>
      </c>
      <c r="J27" s="13">
        <f t="shared" si="6"/>
        <v>56</v>
      </c>
      <c r="K27" s="13">
        <f>K25+K26</f>
        <v>0</v>
      </c>
      <c r="L27" s="13">
        <f>L25+L26</f>
        <v>1</v>
      </c>
      <c r="M27" s="13">
        <v>0</v>
      </c>
      <c r="N27" s="47">
        <f>SUM(N25:N26)</f>
        <v>878</v>
      </c>
    </row>
    <row r="28" spans="1:14" x14ac:dyDescent="0.25">
      <c r="A28" s="6" t="s">
        <v>18</v>
      </c>
    </row>
    <row r="29" spans="1:14" x14ac:dyDescent="0.25">
      <c r="A29" t="s">
        <v>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f>SUM(B29:M29)</f>
        <v>0</v>
      </c>
    </row>
    <row r="30" spans="1:14" x14ac:dyDescent="0.25">
      <c r="A30" t="s">
        <v>8</v>
      </c>
      <c r="B30" s="5">
        <v>0</v>
      </c>
      <c r="C30" s="5">
        <v>1</v>
      </c>
      <c r="D30" s="5">
        <v>19</v>
      </c>
      <c r="E30" s="5">
        <v>0</v>
      </c>
      <c r="F30" s="5">
        <v>0</v>
      </c>
      <c r="G30" s="5">
        <v>0</v>
      </c>
      <c r="H30" s="5">
        <v>1</v>
      </c>
      <c r="I30" s="5">
        <v>0</v>
      </c>
      <c r="J30" s="5">
        <v>1</v>
      </c>
      <c r="K30" s="5">
        <v>0</v>
      </c>
      <c r="L30" s="5">
        <v>2</v>
      </c>
      <c r="M30" s="5">
        <v>0</v>
      </c>
      <c r="N30" s="5">
        <f>SUM(B30:M30)</f>
        <v>24</v>
      </c>
    </row>
    <row r="31" spans="1:14" x14ac:dyDescent="0.25">
      <c r="A31" s="12" t="s">
        <v>9</v>
      </c>
      <c r="B31" s="13">
        <f>SUM(B29:B30)</f>
        <v>0</v>
      </c>
      <c r="C31" s="13">
        <f>SUM(C30)</f>
        <v>1</v>
      </c>
      <c r="D31" s="13">
        <f>SUM(D29:D30)</f>
        <v>19</v>
      </c>
      <c r="E31" s="13">
        <f>SUM(E29:E30)</f>
        <v>0</v>
      </c>
      <c r="F31" s="13">
        <f>SUM(F29:F30)</f>
        <v>0</v>
      </c>
      <c r="G31" s="13">
        <f>SUM(G29:G30)</f>
        <v>0</v>
      </c>
      <c r="H31" s="13">
        <f>SUM(H29:H30)</f>
        <v>1</v>
      </c>
      <c r="I31" s="13">
        <v>0</v>
      </c>
      <c r="J31" s="13">
        <f>SUM(J29:J30)</f>
        <v>1</v>
      </c>
      <c r="K31" s="13">
        <f>SUM(K29:K30)</f>
        <v>0</v>
      </c>
      <c r="L31" s="13">
        <f>SUM(L29:L30)</f>
        <v>2</v>
      </c>
      <c r="M31" s="13">
        <f>SUM(M29:M30)</f>
        <v>0</v>
      </c>
      <c r="N31" s="13">
        <f>SUM(N29:N30)</f>
        <v>24</v>
      </c>
    </row>
    <row r="32" spans="1:14" x14ac:dyDescent="0.25">
      <c r="A32" s="6" t="s">
        <v>16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4" x14ac:dyDescent="0.25">
      <c r="A33" t="s">
        <v>7</v>
      </c>
      <c r="B33" s="5">
        <v>57</v>
      </c>
      <c r="C33" s="5">
        <v>12</v>
      </c>
      <c r="D33" s="5">
        <v>1</v>
      </c>
      <c r="E33" s="5">
        <v>0</v>
      </c>
      <c r="F33" s="5">
        <v>1</v>
      </c>
      <c r="G33" s="5">
        <v>0</v>
      </c>
      <c r="H33" s="5">
        <v>0</v>
      </c>
      <c r="I33" s="5">
        <v>0</v>
      </c>
      <c r="J33" s="5">
        <v>24</v>
      </c>
      <c r="K33" s="5">
        <v>0</v>
      </c>
      <c r="L33" s="5">
        <v>0</v>
      </c>
      <c r="M33" s="5">
        <v>1</v>
      </c>
      <c r="N33" s="5">
        <f>SUM(B33:M33)</f>
        <v>96</v>
      </c>
    </row>
    <row r="34" spans="1:14" x14ac:dyDescent="0.25">
      <c r="A34" t="s">
        <v>8</v>
      </c>
      <c r="B34" s="5">
        <v>14</v>
      </c>
      <c r="C34" s="5">
        <v>0</v>
      </c>
      <c r="D34" s="5">
        <v>25</v>
      </c>
      <c r="E34" s="5">
        <v>41</v>
      </c>
      <c r="F34" s="5">
        <v>1</v>
      </c>
      <c r="G34" s="5">
        <v>0</v>
      </c>
      <c r="H34" s="5">
        <v>9</v>
      </c>
      <c r="I34" s="5">
        <v>0</v>
      </c>
      <c r="J34" s="5">
        <v>24</v>
      </c>
      <c r="K34" s="5">
        <v>0</v>
      </c>
      <c r="L34" s="5">
        <v>1</v>
      </c>
      <c r="M34" s="5">
        <v>0</v>
      </c>
      <c r="N34" s="5">
        <f>SUM(B34:M34)</f>
        <v>115</v>
      </c>
    </row>
    <row r="35" spans="1:14" x14ac:dyDescent="0.25">
      <c r="A35" s="12" t="s">
        <v>9</v>
      </c>
      <c r="B35" s="13">
        <f t="shared" ref="B35:N35" si="7">SUM(B33:B34)</f>
        <v>71</v>
      </c>
      <c r="C35" s="13">
        <f t="shared" si="7"/>
        <v>12</v>
      </c>
      <c r="D35" s="13">
        <f t="shared" si="7"/>
        <v>26</v>
      </c>
      <c r="E35" s="13">
        <f t="shared" si="7"/>
        <v>41</v>
      </c>
      <c r="F35" s="13">
        <f t="shared" si="7"/>
        <v>2</v>
      </c>
      <c r="G35" s="13">
        <f t="shared" si="7"/>
        <v>0</v>
      </c>
      <c r="H35" s="13">
        <f t="shared" si="7"/>
        <v>9</v>
      </c>
      <c r="I35" s="13">
        <f t="shared" si="7"/>
        <v>0</v>
      </c>
      <c r="J35" s="13">
        <f t="shared" si="7"/>
        <v>48</v>
      </c>
      <c r="K35" s="13">
        <f>SUM(K33:K34)</f>
        <v>0</v>
      </c>
      <c r="L35" s="13">
        <f>SUM(L33:L34)</f>
        <v>1</v>
      </c>
      <c r="M35" s="13">
        <f t="shared" si="7"/>
        <v>1</v>
      </c>
      <c r="N35" s="13">
        <f t="shared" si="7"/>
        <v>211</v>
      </c>
    </row>
    <row r="36" spans="1:14" x14ac:dyDescent="0.25">
      <c r="A36" s="6" t="s">
        <v>26</v>
      </c>
    </row>
    <row r="37" spans="1:14" x14ac:dyDescent="0.25">
      <c r="A37" t="s">
        <v>7</v>
      </c>
      <c r="B37" s="5">
        <v>0</v>
      </c>
      <c r="C37" s="5">
        <v>0</v>
      </c>
      <c r="D37" s="5">
        <v>0</v>
      </c>
      <c r="E37" s="5">
        <v>2</v>
      </c>
      <c r="F37" s="5">
        <v>0</v>
      </c>
      <c r="G37" s="5">
        <v>0</v>
      </c>
      <c r="H37" s="5">
        <v>1</v>
      </c>
      <c r="I37" s="5">
        <v>0</v>
      </c>
      <c r="J37" s="5">
        <v>9</v>
      </c>
      <c r="K37" s="5">
        <v>56</v>
      </c>
      <c r="L37" s="5">
        <v>1</v>
      </c>
      <c r="M37" s="5">
        <v>0</v>
      </c>
      <c r="N37" s="5">
        <f>SUM(B37:M37)</f>
        <v>69</v>
      </c>
    </row>
    <row r="38" spans="1:14" x14ac:dyDescent="0.25">
      <c r="A38" t="s">
        <v>8</v>
      </c>
      <c r="B38" s="5">
        <v>2</v>
      </c>
      <c r="C38" s="5">
        <v>2</v>
      </c>
      <c r="D38" s="5">
        <v>60</v>
      </c>
      <c r="E38" s="5">
        <v>27</v>
      </c>
      <c r="F38" s="5">
        <v>2</v>
      </c>
      <c r="G38" s="5">
        <v>0</v>
      </c>
      <c r="H38" s="5">
        <v>22</v>
      </c>
      <c r="I38" s="5">
        <v>0</v>
      </c>
      <c r="J38" s="5">
        <v>12</v>
      </c>
      <c r="K38" s="5">
        <v>0</v>
      </c>
      <c r="L38" s="5">
        <v>74</v>
      </c>
      <c r="M38" s="5">
        <v>0</v>
      </c>
      <c r="N38" s="5">
        <f>SUM(B38:M38)</f>
        <v>201</v>
      </c>
    </row>
    <row r="39" spans="1:14" x14ac:dyDescent="0.25">
      <c r="A39" s="12" t="s">
        <v>9</v>
      </c>
      <c r="B39" s="13">
        <f t="shared" ref="B39:N39" si="8">SUM(B37:B38)</f>
        <v>2</v>
      </c>
      <c r="C39" s="13">
        <f t="shared" si="8"/>
        <v>2</v>
      </c>
      <c r="D39" s="13">
        <f t="shared" si="8"/>
        <v>60</v>
      </c>
      <c r="E39" s="13">
        <f t="shared" si="8"/>
        <v>29</v>
      </c>
      <c r="F39" s="13">
        <f t="shared" si="8"/>
        <v>2</v>
      </c>
      <c r="G39" s="13">
        <f t="shared" si="8"/>
        <v>0</v>
      </c>
      <c r="H39" s="13">
        <f t="shared" si="8"/>
        <v>23</v>
      </c>
      <c r="I39" s="13">
        <f t="shared" si="8"/>
        <v>0</v>
      </c>
      <c r="J39" s="13">
        <f t="shared" si="8"/>
        <v>21</v>
      </c>
      <c r="K39" s="13">
        <f t="shared" si="8"/>
        <v>56</v>
      </c>
      <c r="L39" s="13">
        <f t="shared" si="8"/>
        <v>75</v>
      </c>
      <c r="M39" s="13">
        <f t="shared" si="8"/>
        <v>0</v>
      </c>
      <c r="N39" s="13">
        <f t="shared" si="8"/>
        <v>270</v>
      </c>
    </row>
    <row r="40" spans="1:14" x14ac:dyDescent="0.25">
      <c r="A40" s="6" t="s">
        <v>25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39"/>
    </row>
    <row r="41" spans="1:14" x14ac:dyDescent="0.25">
      <c r="A41" t="s">
        <v>7</v>
      </c>
      <c r="B41" s="7">
        <v>0</v>
      </c>
      <c r="C41" s="7">
        <v>1</v>
      </c>
      <c r="D41" s="7">
        <v>2</v>
      </c>
      <c r="E41" s="7">
        <v>0</v>
      </c>
      <c r="F41" s="7">
        <v>0</v>
      </c>
      <c r="G41" s="7">
        <v>0</v>
      </c>
      <c r="H41" s="7">
        <v>0</v>
      </c>
      <c r="I41" s="7">
        <v>113</v>
      </c>
      <c r="J41" s="7">
        <v>13</v>
      </c>
      <c r="K41" s="7">
        <v>0</v>
      </c>
      <c r="L41" s="7">
        <v>0</v>
      </c>
      <c r="M41" s="7">
        <v>1</v>
      </c>
      <c r="N41" s="7">
        <f>B41+C41+D41+E41+F41+G41+H41+I41+J41+M41+L41+K41</f>
        <v>130</v>
      </c>
    </row>
    <row r="42" spans="1:14" x14ac:dyDescent="0.25">
      <c r="A42" s="12" t="s">
        <v>9</v>
      </c>
      <c r="B42" s="14">
        <f t="shared" ref="B42:J42" si="9">SUM(B41)</f>
        <v>0</v>
      </c>
      <c r="C42" s="14">
        <f t="shared" si="9"/>
        <v>1</v>
      </c>
      <c r="D42" s="14">
        <f t="shared" si="9"/>
        <v>2</v>
      </c>
      <c r="E42" s="14">
        <f t="shared" si="9"/>
        <v>0</v>
      </c>
      <c r="F42" s="14">
        <f t="shared" si="9"/>
        <v>0</v>
      </c>
      <c r="G42" s="14">
        <f t="shared" si="9"/>
        <v>0</v>
      </c>
      <c r="H42" s="14">
        <f t="shared" si="9"/>
        <v>0</v>
      </c>
      <c r="I42" s="14">
        <f t="shared" si="9"/>
        <v>113</v>
      </c>
      <c r="J42" s="14">
        <f t="shared" si="9"/>
        <v>13</v>
      </c>
      <c r="K42" s="14">
        <f>SUM(K41)</f>
        <v>0</v>
      </c>
      <c r="L42" s="14">
        <f>SUM(L41)</f>
        <v>0</v>
      </c>
      <c r="M42" s="14">
        <f>SUM(M41)</f>
        <v>1</v>
      </c>
      <c r="N42" s="14">
        <f>SUM(N41)</f>
        <v>130</v>
      </c>
    </row>
    <row r="43" spans="1:14" x14ac:dyDescent="0.25">
      <c r="A43" s="6" t="s">
        <v>11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39"/>
    </row>
    <row r="44" spans="1:14" x14ac:dyDescent="0.25">
      <c r="A44" t="s">
        <v>8</v>
      </c>
      <c r="B44" s="7">
        <v>0</v>
      </c>
      <c r="C44" s="7">
        <v>1</v>
      </c>
      <c r="D44" s="7">
        <v>26</v>
      </c>
      <c r="E44" s="7">
        <v>8</v>
      </c>
      <c r="F44" s="7">
        <v>5</v>
      </c>
      <c r="G44" s="7">
        <v>0</v>
      </c>
      <c r="H44" s="7">
        <v>22</v>
      </c>
      <c r="I44" s="7">
        <v>0</v>
      </c>
      <c r="J44" s="7">
        <v>0</v>
      </c>
      <c r="K44" s="7">
        <v>0</v>
      </c>
      <c r="L44" s="7">
        <v>1</v>
      </c>
      <c r="M44" s="7">
        <v>0</v>
      </c>
      <c r="N44" s="7">
        <f>B44+C44+D44+E44+F44+G44+H44+I44+J44+M44+L44+K44</f>
        <v>63</v>
      </c>
    </row>
    <row r="45" spans="1:14" x14ac:dyDescent="0.25">
      <c r="A45" s="12" t="s">
        <v>9</v>
      </c>
      <c r="B45" s="14">
        <f t="shared" ref="B45:J45" si="10">SUM(B44)</f>
        <v>0</v>
      </c>
      <c r="C45" s="14">
        <f t="shared" si="10"/>
        <v>1</v>
      </c>
      <c r="D45" s="14">
        <f t="shared" si="10"/>
        <v>26</v>
      </c>
      <c r="E45" s="14">
        <f t="shared" si="10"/>
        <v>8</v>
      </c>
      <c r="F45" s="14">
        <f t="shared" si="10"/>
        <v>5</v>
      </c>
      <c r="G45" s="14">
        <f t="shared" si="10"/>
        <v>0</v>
      </c>
      <c r="H45" s="14">
        <f t="shared" si="10"/>
        <v>22</v>
      </c>
      <c r="I45" s="14">
        <f t="shared" si="10"/>
        <v>0</v>
      </c>
      <c r="J45" s="14">
        <f t="shared" si="10"/>
        <v>0</v>
      </c>
      <c r="K45" s="14">
        <f>SUM(K44)</f>
        <v>0</v>
      </c>
      <c r="L45" s="14">
        <f>SUM(L44)</f>
        <v>1</v>
      </c>
      <c r="M45" s="14">
        <f>SUM(M44)</f>
        <v>0</v>
      </c>
      <c r="N45" s="14">
        <f>SUM(N44)</f>
        <v>63</v>
      </c>
    </row>
    <row r="46" spans="1:14" x14ac:dyDescent="0.25">
      <c r="A46" s="6" t="s">
        <v>12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39"/>
    </row>
    <row r="47" spans="1:14" x14ac:dyDescent="0.25">
      <c r="A47" t="s">
        <v>7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f>B47+C47+D47+E47+F47+G47+H47+I47+J47+K47+L47+M47</f>
        <v>0</v>
      </c>
    </row>
    <row r="48" spans="1:14" x14ac:dyDescent="0.25">
      <c r="A48" t="s">
        <v>8</v>
      </c>
      <c r="B48" s="7">
        <v>2</v>
      </c>
      <c r="C48" s="7">
        <v>1</v>
      </c>
      <c r="D48" s="7">
        <v>75</v>
      </c>
      <c r="E48" s="7">
        <v>122</v>
      </c>
      <c r="F48" s="7">
        <v>11</v>
      </c>
      <c r="G48" s="7">
        <v>0</v>
      </c>
      <c r="H48" s="7">
        <v>221</v>
      </c>
      <c r="I48" s="7">
        <v>0</v>
      </c>
      <c r="J48" s="7">
        <v>5</v>
      </c>
      <c r="K48" s="7">
        <v>0</v>
      </c>
      <c r="L48" s="7">
        <v>4</v>
      </c>
      <c r="M48" s="7">
        <v>0</v>
      </c>
      <c r="N48" s="7">
        <f>B48+C48+D48+E48+F48+G48+H48+I48+J48+M48+L48+K48</f>
        <v>441</v>
      </c>
    </row>
    <row r="49" spans="1:14" x14ac:dyDescent="0.25">
      <c r="A49" s="12" t="s">
        <v>9</v>
      </c>
      <c r="B49" s="14">
        <f t="shared" ref="B49:M49" si="11">SUM(B47:B48)</f>
        <v>2</v>
      </c>
      <c r="C49" s="14">
        <f t="shared" si="11"/>
        <v>1</v>
      </c>
      <c r="D49" s="14">
        <f t="shared" si="11"/>
        <v>75</v>
      </c>
      <c r="E49" s="14">
        <f t="shared" si="11"/>
        <v>122</v>
      </c>
      <c r="F49" s="14">
        <f t="shared" si="11"/>
        <v>11</v>
      </c>
      <c r="G49" s="14">
        <f t="shared" si="11"/>
        <v>0</v>
      </c>
      <c r="H49" s="14">
        <f t="shared" si="11"/>
        <v>221</v>
      </c>
      <c r="I49" s="14">
        <f t="shared" si="11"/>
        <v>0</v>
      </c>
      <c r="J49" s="14">
        <f t="shared" si="11"/>
        <v>5</v>
      </c>
      <c r="K49" s="14">
        <f>K48+K47</f>
        <v>0</v>
      </c>
      <c r="L49" s="14">
        <f>SUM(L47:L48)</f>
        <v>4</v>
      </c>
      <c r="M49" s="14">
        <f t="shared" si="11"/>
        <v>0</v>
      </c>
      <c r="N49" s="14">
        <f>N47+N48</f>
        <v>441</v>
      </c>
    </row>
    <row r="50" spans="1:14" x14ac:dyDescent="0.25">
      <c r="A50" s="6" t="s">
        <v>14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39"/>
    </row>
    <row r="51" spans="1:14" x14ac:dyDescent="0.25">
      <c r="A51" t="s">
        <v>7</v>
      </c>
      <c r="B51" s="7">
        <f>B29+B33+B25+B13+B17+B21+B5+B47+B41+B9+B37</f>
        <v>64</v>
      </c>
      <c r="C51" s="7">
        <f>C29+C33+C25+C13+C21+C17+C47+C5+C41+C9+C37</f>
        <v>674</v>
      </c>
      <c r="D51" s="7">
        <f>D29+D33+D25+D13+D17+D21+D5+D47+D41+D9+D37</f>
        <v>392</v>
      </c>
      <c r="E51" s="7">
        <f>E29+E33+E25+E13+E17+E21+E5+E47+E41+E9+E37</f>
        <v>468</v>
      </c>
      <c r="F51" s="7">
        <f>F29+F33+F25+F13+F17+F21+F5+F47+F41+F9+F37</f>
        <v>240</v>
      </c>
      <c r="G51" s="7">
        <f>G29+G33+G25+G13+G17+G21+G5+G47+G41+G9+G37</f>
        <v>1</v>
      </c>
      <c r="H51" s="7">
        <f>H29+H33+H25+H13+H17+H21+H5+H47+H41+H9+H37</f>
        <v>238</v>
      </c>
      <c r="I51" s="7">
        <f>+I29+I33+I25+I13+I17+I21+I5+I47+I41+I9+I37</f>
        <v>157</v>
      </c>
      <c r="J51" s="7">
        <f>J29+J33+J25+J13+J17+J21+J5+J47+J41+J9+J37</f>
        <v>255</v>
      </c>
      <c r="K51" s="7">
        <f>K29+K33+K25+K13+K17+K21+K5+K47+K41+K9+K37</f>
        <v>62</v>
      </c>
      <c r="L51" s="7">
        <f>L29+L33+L25+L13+L17+L21+L5+L47+L41+L9+L37</f>
        <v>1</v>
      </c>
      <c r="M51" s="7">
        <f>M29+M33+M25+M13+M17+M21+M5+M47+M41+M9+M37</f>
        <v>240</v>
      </c>
      <c r="N51" s="10">
        <f>SUM(B51:M51)</f>
        <v>2792</v>
      </c>
    </row>
    <row r="52" spans="1:14" x14ac:dyDescent="0.25">
      <c r="A52" t="s">
        <v>8</v>
      </c>
      <c r="B52" s="7">
        <f t="shared" ref="B52:M52" si="12">B30+B34+B26+B14+B18+B22+B44+B6+B48+B10+B38</f>
        <v>30</v>
      </c>
      <c r="C52" s="7">
        <f t="shared" si="12"/>
        <v>191</v>
      </c>
      <c r="D52" s="10">
        <f t="shared" si="12"/>
        <v>3836</v>
      </c>
      <c r="E52" s="7">
        <f t="shared" si="12"/>
        <v>1805</v>
      </c>
      <c r="F52" s="10">
        <f t="shared" si="12"/>
        <v>1331</v>
      </c>
      <c r="G52" s="7">
        <f t="shared" si="12"/>
        <v>7</v>
      </c>
      <c r="H52" s="10">
        <f t="shared" si="12"/>
        <v>2619</v>
      </c>
      <c r="I52" s="7">
        <f t="shared" si="12"/>
        <v>0</v>
      </c>
      <c r="J52" s="7">
        <f t="shared" si="12"/>
        <v>277</v>
      </c>
      <c r="K52" s="7">
        <f t="shared" si="12"/>
        <v>0</v>
      </c>
      <c r="L52" s="7">
        <f t="shared" si="12"/>
        <v>197</v>
      </c>
      <c r="M52" s="7">
        <f t="shared" si="12"/>
        <v>3</v>
      </c>
      <c r="N52" s="10">
        <f>SUM(B52:M52)</f>
        <v>10296</v>
      </c>
    </row>
    <row r="53" spans="1:14" x14ac:dyDescent="0.25">
      <c r="A53" s="6" t="s">
        <v>9</v>
      </c>
      <c r="B53" s="8">
        <f t="shared" ref="B53:N53" si="13">SUM(B51:B52)</f>
        <v>94</v>
      </c>
      <c r="C53" s="8">
        <f t="shared" si="13"/>
        <v>865</v>
      </c>
      <c r="D53" s="9">
        <f t="shared" si="13"/>
        <v>4228</v>
      </c>
      <c r="E53" s="9">
        <f t="shared" si="13"/>
        <v>2273</v>
      </c>
      <c r="F53" s="9">
        <f t="shared" si="13"/>
        <v>1571</v>
      </c>
      <c r="G53" s="8">
        <f t="shared" si="13"/>
        <v>8</v>
      </c>
      <c r="H53" s="9">
        <f t="shared" si="13"/>
        <v>2857</v>
      </c>
      <c r="I53" s="8">
        <f t="shared" si="13"/>
        <v>157</v>
      </c>
      <c r="J53" s="8">
        <f t="shared" si="13"/>
        <v>532</v>
      </c>
      <c r="K53" s="8">
        <f>SUM(K51:K52)</f>
        <v>62</v>
      </c>
      <c r="L53" s="8">
        <f>SUM(L51:L52)</f>
        <v>198</v>
      </c>
      <c r="M53" s="8">
        <f t="shared" si="13"/>
        <v>243</v>
      </c>
      <c r="N53" s="9">
        <f t="shared" si="13"/>
        <v>13088</v>
      </c>
    </row>
    <row r="54" spans="1:14" x14ac:dyDescent="0.25">
      <c r="A54" s="28" t="s">
        <v>23</v>
      </c>
    </row>
  </sheetData>
  <phoneticPr fontId="17" type="noConversion"/>
  <pageMargins left="0.7" right="0.7" top="0.75" bottom="0.75" header="0.3" footer="0.3"/>
  <pageSetup scale="62" orientation="portrait" r:id="rId1"/>
  <headerFooter>
    <oddHeader xml:space="preserve">&amp;L&amp;"-,Bold"&amp;11College Level Data&amp;C&amp;"-,Bold"&amp;11Table 26&amp;R&amp;"-,Bold"&amp;11UMass Boston Induced Course - Load Matrix </oddHeader>
    <oddFooter>&amp;L&amp;"-,Bold"&amp;11Office of Institutional Research, UMass Boston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9"/>
  <sheetViews>
    <sheetView zoomScaleNormal="100" workbookViewId="0">
      <selection activeCell="N16" sqref="N16"/>
    </sheetView>
  </sheetViews>
  <sheetFormatPr defaultRowHeight="15.75" x14ac:dyDescent="0.25"/>
  <cols>
    <col min="1" max="1" width="15.75" customWidth="1"/>
    <col min="2" max="2" width="7.375" customWidth="1"/>
    <col min="3" max="4" width="6.75" customWidth="1"/>
    <col min="5" max="5" width="5.75" customWidth="1"/>
    <col min="6" max="6" width="5.625" customWidth="1"/>
    <col min="7" max="7" width="6.625" customWidth="1"/>
    <col min="8" max="8" width="6.875" customWidth="1"/>
    <col min="9" max="9" width="6.625" customWidth="1"/>
    <col min="10" max="10" width="11.625" customWidth="1"/>
    <col min="11" max="11" width="6.5" customWidth="1"/>
    <col min="12" max="12" width="8.375" customWidth="1"/>
  </cols>
  <sheetData>
    <row r="1" spans="1:13" ht="18.75" x14ac:dyDescent="0.3">
      <c r="A1" s="2" t="s">
        <v>31</v>
      </c>
    </row>
    <row r="2" spans="1:13" x14ac:dyDescent="0.25">
      <c r="A2" s="11"/>
      <c r="B2" s="11"/>
      <c r="C2" s="11"/>
      <c r="D2" s="11"/>
      <c r="E2" s="11"/>
      <c r="F2" s="11"/>
      <c r="G2" s="11"/>
      <c r="H2" s="11"/>
      <c r="I2" s="11"/>
      <c r="J2" s="3"/>
      <c r="K2" s="11"/>
      <c r="L2" s="11"/>
      <c r="M2" s="11"/>
    </row>
    <row r="3" spans="1:13" ht="28.5" customHeight="1" thickBot="1" x14ac:dyDescent="0.3">
      <c r="A3" s="30"/>
      <c r="B3" s="31" t="s">
        <v>0</v>
      </c>
      <c r="C3" s="31" t="s">
        <v>1</v>
      </c>
      <c r="D3" s="31" t="s">
        <v>2</v>
      </c>
      <c r="E3" s="31" t="s">
        <v>3</v>
      </c>
      <c r="F3" s="31" t="s">
        <v>4</v>
      </c>
      <c r="G3" s="31" t="s">
        <v>5</v>
      </c>
      <c r="H3" s="31" t="s">
        <v>6</v>
      </c>
      <c r="I3" s="31" t="s">
        <v>24</v>
      </c>
      <c r="J3" s="31" t="s">
        <v>27</v>
      </c>
      <c r="K3" s="31" t="s">
        <v>15</v>
      </c>
      <c r="L3" s="31" t="s">
        <v>13</v>
      </c>
      <c r="M3" s="11"/>
    </row>
    <row r="4" spans="1:13" x14ac:dyDescent="0.25">
      <c r="A4" s="27" t="s">
        <v>22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4"/>
      <c r="M4" s="11"/>
    </row>
    <row r="5" spans="1:13" x14ac:dyDescent="0.25">
      <c r="A5" s="11" t="s">
        <v>7</v>
      </c>
      <c r="B5" s="18">
        <v>2</v>
      </c>
      <c r="C5" s="18">
        <v>23</v>
      </c>
      <c r="D5" s="18">
        <v>366</v>
      </c>
      <c r="E5" s="18">
        <v>1</v>
      </c>
      <c r="F5" s="18">
        <v>1</v>
      </c>
      <c r="G5" s="18">
        <v>0</v>
      </c>
      <c r="H5" s="18">
        <v>2</v>
      </c>
      <c r="I5" s="18">
        <v>1</v>
      </c>
      <c r="J5" s="18">
        <v>26</v>
      </c>
      <c r="K5" s="18">
        <v>4</v>
      </c>
      <c r="L5" s="18">
        <v>427</v>
      </c>
      <c r="M5" s="11"/>
    </row>
    <row r="6" spans="1:13" x14ac:dyDescent="0.25">
      <c r="A6" s="11" t="s">
        <v>8</v>
      </c>
      <c r="B6" s="18">
        <v>6</v>
      </c>
      <c r="C6" s="18">
        <v>89</v>
      </c>
      <c r="D6" s="26">
        <v>3253</v>
      </c>
      <c r="E6" s="18">
        <v>606</v>
      </c>
      <c r="F6" s="18">
        <v>221</v>
      </c>
      <c r="G6" s="18">
        <v>54</v>
      </c>
      <c r="H6" s="18">
        <v>971</v>
      </c>
      <c r="I6" s="18">
        <v>0</v>
      </c>
      <c r="J6" s="18">
        <v>149</v>
      </c>
      <c r="K6" s="18">
        <v>0</v>
      </c>
      <c r="L6" s="26">
        <v>5350</v>
      </c>
      <c r="M6" s="11"/>
    </row>
    <row r="7" spans="1:13" x14ac:dyDescent="0.25">
      <c r="A7" s="52" t="s">
        <v>9</v>
      </c>
      <c r="B7" s="61">
        <v>8</v>
      </c>
      <c r="C7" s="61">
        <v>111</v>
      </c>
      <c r="D7" s="62">
        <v>3618</v>
      </c>
      <c r="E7" s="61">
        <v>608</v>
      </c>
      <c r="F7" s="61">
        <v>223</v>
      </c>
      <c r="G7" s="61">
        <v>54</v>
      </c>
      <c r="H7" s="61">
        <v>973</v>
      </c>
      <c r="I7" s="61">
        <v>2</v>
      </c>
      <c r="J7" s="61">
        <v>175</v>
      </c>
      <c r="K7" s="61">
        <v>4</v>
      </c>
      <c r="L7" s="62">
        <v>5776</v>
      </c>
      <c r="M7" s="11"/>
    </row>
    <row r="8" spans="1:13" x14ac:dyDescent="0.25">
      <c r="A8" s="27" t="s">
        <v>21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4"/>
      <c r="M8" s="11"/>
    </row>
    <row r="9" spans="1:13" x14ac:dyDescent="0.25">
      <c r="A9" s="11" t="s">
        <v>7</v>
      </c>
      <c r="B9" s="18">
        <v>0</v>
      </c>
      <c r="C9" s="18">
        <v>2</v>
      </c>
      <c r="D9" s="18">
        <v>1</v>
      </c>
      <c r="E9" s="18">
        <v>4</v>
      </c>
      <c r="F9" s="18">
        <v>1</v>
      </c>
      <c r="G9" s="18">
        <v>0</v>
      </c>
      <c r="H9" s="18">
        <v>268</v>
      </c>
      <c r="I9" s="18">
        <v>0</v>
      </c>
      <c r="J9" s="18">
        <v>13</v>
      </c>
      <c r="K9" s="18">
        <v>2</v>
      </c>
      <c r="L9" s="18">
        <v>291</v>
      </c>
      <c r="M9" s="11"/>
    </row>
    <row r="10" spans="1:13" x14ac:dyDescent="0.25">
      <c r="A10" s="11" t="s">
        <v>8</v>
      </c>
      <c r="B10" s="18">
        <v>1</v>
      </c>
      <c r="C10" s="18">
        <v>11</v>
      </c>
      <c r="D10" s="18">
        <v>384</v>
      </c>
      <c r="E10" s="18">
        <v>198</v>
      </c>
      <c r="F10" s="18">
        <v>174</v>
      </c>
      <c r="G10" s="18">
        <v>8</v>
      </c>
      <c r="H10" s="26">
        <v>1440</v>
      </c>
      <c r="I10" s="18">
        <v>0</v>
      </c>
      <c r="J10" s="18">
        <v>64</v>
      </c>
      <c r="K10" s="18">
        <v>0</v>
      </c>
      <c r="L10" s="26">
        <v>2280</v>
      </c>
      <c r="M10" s="11"/>
    </row>
    <row r="11" spans="1:13" x14ac:dyDescent="0.25">
      <c r="A11" s="52" t="s">
        <v>9</v>
      </c>
      <c r="B11" s="61">
        <v>1</v>
      </c>
      <c r="C11" s="61">
        <v>13</v>
      </c>
      <c r="D11" s="61">
        <v>385</v>
      </c>
      <c r="E11" s="61">
        <v>202</v>
      </c>
      <c r="F11" s="61">
        <v>175</v>
      </c>
      <c r="G11" s="61">
        <v>8</v>
      </c>
      <c r="H11" s="62">
        <v>1708</v>
      </c>
      <c r="I11" s="61">
        <v>0</v>
      </c>
      <c r="J11" s="61">
        <v>77</v>
      </c>
      <c r="K11" s="61">
        <v>2</v>
      </c>
      <c r="L11" s="62">
        <v>2571</v>
      </c>
      <c r="M11" s="11"/>
    </row>
    <row r="12" spans="1:13" x14ac:dyDescent="0.25">
      <c r="A12" s="27" t="s">
        <v>10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11"/>
      <c r="M12" s="11"/>
    </row>
    <row r="13" spans="1:13" x14ac:dyDescent="0.25">
      <c r="A13" s="11" t="s">
        <v>7</v>
      </c>
      <c r="B13" s="18">
        <v>0</v>
      </c>
      <c r="C13" s="18">
        <v>0</v>
      </c>
      <c r="D13" s="18">
        <v>2</v>
      </c>
      <c r="E13" s="18">
        <v>409</v>
      </c>
      <c r="F13" s="18">
        <v>3</v>
      </c>
      <c r="G13" s="18">
        <v>0</v>
      </c>
      <c r="H13" s="18">
        <v>2</v>
      </c>
      <c r="I13" s="18">
        <v>0</v>
      </c>
      <c r="J13" s="18">
        <v>40</v>
      </c>
      <c r="K13" s="18">
        <v>2</v>
      </c>
      <c r="L13" s="18">
        <v>457</v>
      </c>
      <c r="M13" s="11"/>
    </row>
    <row r="14" spans="1:13" x14ac:dyDescent="0.25">
      <c r="A14" s="11" t="s">
        <v>8</v>
      </c>
      <c r="B14" s="18">
        <v>0</v>
      </c>
      <c r="C14" s="18">
        <v>0</v>
      </c>
      <c r="D14" s="18">
        <v>40</v>
      </c>
      <c r="E14" s="18">
        <v>847</v>
      </c>
      <c r="F14" s="18">
        <v>4</v>
      </c>
      <c r="G14" s="18">
        <v>0</v>
      </c>
      <c r="H14" s="18">
        <v>20</v>
      </c>
      <c r="I14" s="18">
        <v>0</v>
      </c>
      <c r="J14" s="18">
        <v>17</v>
      </c>
      <c r="K14" s="18">
        <v>0</v>
      </c>
      <c r="L14" s="18">
        <v>930</v>
      </c>
      <c r="M14" s="11"/>
    </row>
    <row r="15" spans="1:13" x14ac:dyDescent="0.25">
      <c r="A15" s="52" t="s">
        <v>9</v>
      </c>
      <c r="B15" s="61">
        <v>0</v>
      </c>
      <c r="C15" s="61">
        <v>0</v>
      </c>
      <c r="D15" s="61">
        <v>42</v>
      </c>
      <c r="E15" s="62">
        <v>1256</v>
      </c>
      <c r="F15" s="61">
        <v>7</v>
      </c>
      <c r="G15" s="61">
        <v>0</v>
      </c>
      <c r="H15" s="61">
        <v>22</v>
      </c>
      <c r="I15" s="61">
        <v>0</v>
      </c>
      <c r="J15" s="61">
        <v>57</v>
      </c>
      <c r="K15" s="61">
        <v>2</v>
      </c>
      <c r="L15" s="62">
        <v>1387</v>
      </c>
      <c r="M15" s="11"/>
    </row>
    <row r="16" spans="1:13" x14ac:dyDescent="0.25">
      <c r="A16" s="27" t="s">
        <v>19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1"/>
      <c r="M16" s="11"/>
    </row>
    <row r="17" spans="1:13" x14ac:dyDescent="0.25">
      <c r="A17" s="11" t="s">
        <v>7</v>
      </c>
      <c r="B17" s="18">
        <v>0</v>
      </c>
      <c r="C17" s="18">
        <v>0</v>
      </c>
      <c r="D17" s="18">
        <v>1</v>
      </c>
      <c r="E17" s="18">
        <v>0</v>
      </c>
      <c r="F17" s="18">
        <v>248</v>
      </c>
      <c r="G17" s="18">
        <v>0</v>
      </c>
      <c r="H17" s="18">
        <v>1</v>
      </c>
      <c r="I17" s="18">
        <v>0</v>
      </c>
      <c r="J17" s="18">
        <v>33</v>
      </c>
      <c r="K17" s="18">
        <v>1</v>
      </c>
      <c r="L17" s="18">
        <v>284</v>
      </c>
      <c r="M17" s="11"/>
    </row>
    <row r="18" spans="1:13" x14ac:dyDescent="0.25">
      <c r="A18" s="11" t="s">
        <v>8</v>
      </c>
      <c r="B18" s="18">
        <v>0</v>
      </c>
      <c r="C18" s="18">
        <v>0</v>
      </c>
      <c r="D18" s="18">
        <v>1</v>
      </c>
      <c r="E18" s="18">
        <v>0</v>
      </c>
      <c r="F18" s="26">
        <v>1014</v>
      </c>
      <c r="G18" s="18">
        <v>0</v>
      </c>
      <c r="H18" s="18">
        <v>1</v>
      </c>
      <c r="I18" s="18">
        <v>0</v>
      </c>
      <c r="J18" s="18">
        <v>1</v>
      </c>
      <c r="K18" s="18">
        <v>0</v>
      </c>
      <c r="L18" s="26">
        <v>1018</v>
      </c>
      <c r="M18" s="11"/>
    </row>
    <row r="19" spans="1:13" x14ac:dyDescent="0.25">
      <c r="A19" s="52" t="s">
        <v>9</v>
      </c>
      <c r="B19" s="61">
        <v>0</v>
      </c>
      <c r="C19" s="61">
        <v>0</v>
      </c>
      <c r="D19" s="61">
        <v>2</v>
      </c>
      <c r="E19" s="61">
        <v>0</v>
      </c>
      <c r="F19" s="62">
        <v>1262</v>
      </c>
      <c r="G19" s="61">
        <v>0</v>
      </c>
      <c r="H19" s="61">
        <v>1</v>
      </c>
      <c r="I19" s="61">
        <v>0</v>
      </c>
      <c r="J19" s="61">
        <v>34</v>
      </c>
      <c r="K19" s="61">
        <v>1</v>
      </c>
      <c r="L19" s="62">
        <v>1301</v>
      </c>
      <c r="M19" s="11"/>
    </row>
    <row r="20" spans="1:13" x14ac:dyDescent="0.25">
      <c r="A20" s="27" t="s">
        <v>20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4"/>
      <c r="M20" s="11"/>
    </row>
    <row r="21" spans="1:13" x14ac:dyDescent="0.25">
      <c r="A21" s="11" t="s">
        <v>7</v>
      </c>
      <c r="B21" s="18">
        <v>0</v>
      </c>
      <c r="C21" s="18">
        <v>2</v>
      </c>
      <c r="D21" s="18">
        <v>5</v>
      </c>
      <c r="E21" s="18">
        <v>2</v>
      </c>
      <c r="F21" s="18">
        <v>3</v>
      </c>
      <c r="G21" s="18">
        <v>1</v>
      </c>
      <c r="H21" s="18">
        <v>0</v>
      </c>
      <c r="I21" s="18">
        <v>0</v>
      </c>
      <c r="J21" s="18">
        <v>15</v>
      </c>
      <c r="K21" s="18">
        <v>226</v>
      </c>
      <c r="L21" s="18">
        <v>254</v>
      </c>
      <c r="M21" s="11"/>
    </row>
    <row r="22" spans="1:13" x14ac:dyDescent="0.25">
      <c r="A22" s="52" t="s">
        <v>9</v>
      </c>
      <c r="B22" s="61">
        <v>0</v>
      </c>
      <c r="C22" s="61">
        <v>2</v>
      </c>
      <c r="D22" s="61">
        <v>5</v>
      </c>
      <c r="E22" s="61">
        <f>SUM(E21)</f>
        <v>2</v>
      </c>
      <c r="F22" s="61">
        <v>3</v>
      </c>
      <c r="G22" s="61">
        <v>1</v>
      </c>
      <c r="H22" s="61">
        <v>0</v>
      </c>
      <c r="I22" s="61">
        <v>0</v>
      </c>
      <c r="J22" s="61">
        <v>15</v>
      </c>
      <c r="K22" s="61">
        <v>226</v>
      </c>
      <c r="L22" s="61">
        <v>254</v>
      </c>
      <c r="M22" s="11"/>
    </row>
    <row r="23" spans="1:13" x14ac:dyDescent="0.25">
      <c r="A23" s="27" t="s">
        <v>17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11"/>
      <c r="M23" s="11"/>
    </row>
    <row r="24" spans="1:13" x14ac:dyDescent="0.25">
      <c r="A24" s="11" t="s">
        <v>7</v>
      </c>
      <c r="B24" s="20">
        <v>9</v>
      </c>
      <c r="C24" s="20">
        <v>727</v>
      </c>
      <c r="D24" s="20">
        <v>7</v>
      </c>
      <c r="E24" s="20">
        <v>0</v>
      </c>
      <c r="F24" s="20">
        <v>1</v>
      </c>
      <c r="G24" s="20">
        <v>0</v>
      </c>
      <c r="H24" s="20">
        <v>0</v>
      </c>
      <c r="I24" s="20">
        <v>31</v>
      </c>
      <c r="J24" s="20">
        <v>53</v>
      </c>
      <c r="K24" s="20">
        <v>0</v>
      </c>
      <c r="L24" s="20">
        <v>828</v>
      </c>
      <c r="M24" s="11"/>
    </row>
    <row r="25" spans="1:13" x14ac:dyDescent="0.25">
      <c r="A25" s="11" t="s">
        <v>8</v>
      </c>
      <c r="B25" s="20">
        <v>0</v>
      </c>
      <c r="C25" s="20">
        <v>97</v>
      </c>
      <c r="D25" s="20">
        <v>31</v>
      </c>
      <c r="E25" s="20">
        <v>1</v>
      </c>
      <c r="F25" s="20">
        <v>1</v>
      </c>
      <c r="G25" s="20">
        <v>1</v>
      </c>
      <c r="H25" s="20">
        <v>6</v>
      </c>
      <c r="I25" s="20">
        <v>0</v>
      </c>
      <c r="J25" s="20">
        <v>6</v>
      </c>
      <c r="K25" s="20">
        <v>0</v>
      </c>
      <c r="L25" s="20">
        <v>143</v>
      </c>
      <c r="M25" s="11"/>
    </row>
    <row r="26" spans="1:13" x14ac:dyDescent="0.25">
      <c r="A26" s="52" t="s">
        <v>9</v>
      </c>
      <c r="B26" s="56">
        <v>9</v>
      </c>
      <c r="C26" s="56">
        <v>825</v>
      </c>
      <c r="D26" s="56">
        <v>37</v>
      </c>
      <c r="E26" s="56">
        <v>1</v>
      </c>
      <c r="F26" s="56">
        <v>1</v>
      </c>
      <c r="G26" s="56">
        <v>2</v>
      </c>
      <c r="H26" s="56">
        <v>7</v>
      </c>
      <c r="I26" s="56">
        <v>31</v>
      </c>
      <c r="J26" s="56">
        <v>58</v>
      </c>
      <c r="K26" s="56">
        <v>0</v>
      </c>
      <c r="L26" s="63">
        <v>971</v>
      </c>
      <c r="M26" s="11"/>
    </row>
    <row r="27" spans="1:13" x14ac:dyDescent="0.25">
      <c r="A27" s="27" t="s">
        <v>18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x14ac:dyDescent="0.25">
      <c r="A28" s="11" t="s">
        <v>7</v>
      </c>
      <c r="B28" s="20">
        <v>0</v>
      </c>
      <c r="C28" s="20">
        <v>1</v>
      </c>
      <c r="D28" s="20">
        <v>0</v>
      </c>
      <c r="E28" s="20">
        <v>0</v>
      </c>
      <c r="F28" s="20">
        <v>0</v>
      </c>
      <c r="G28" s="20">
        <v>23</v>
      </c>
      <c r="H28" s="20">
        <v>0</v>
      </c>
      <c r="I28" s="20">
        <v>0</v>
      </c>
      <c r="J28" s="20">
        <v>2</v>
      </c>
      <c r="K28" s="20">
        <v>0</v>
      </c>
      <c r="L28" s="20">
        <v>27</v>
      </c>
      <c r="M28" s="11"/>
    </row>
    <row r="29" spans="1:13" x14ac:dyDescent="0.25">
      <c r="A29" s="11" t="s">
        <v>8</v>
      </c>
      <c r="B29" s="20">
        <v>0</v>
      </c>
      <c r="C29" s="20">
        <v>1</v>
      </c>
      <c r="D29" s="20">
        <v>21</v>
      </c>
      <c r="E29" s="20">
        <v>2</v>
      </c>
      <c r="F29" s="20">
        <v>1</v>
      </c>
      <c r="G29" s="20">
        <v>79</v>
      </c>
      <c r="H29" s="20">
        <v>4</v>
      </c>
      <c r="I29" s="20">
        <v>0</v>
      </c>
      <c r="J29" s="20">
        <v>3</v>
      </c>
      <c r="K29" s="20">
        <v>0</v>
      </c>
      <c r="L29" s="20">
        <v>112</v>
      </c>
      <c r="M29" s="11"/>
    </row>
    <row r="30" spans="1:13" x14ac:dyDescent="0.25">
      <c r="A30" s="52" t="s">
        <v>9</v>
      </c>
      <c r="B30" s="56">
        <v>0</v>
      </c>
      <c r="C30" s="56">
        <v>2</v>
      </c>
      <c r="D30" s="56">
        <v>21</v>
      </c>
      <c r="E30" s="56">
        <v>2</v>
      </c>
      <c r="F30" s="56">
        <v>1</v>
      </c>
      <c r="G30" s="56">
        <v>103</v>
      </c>
      <c r="H30" s="56">
        <v>4</v>
      </c>
      <c r="I30" s="56">
        <v>0</v>
      </c>
      <c r="J30" s="56">
        <v>5</v>
      </c>
      <c r="K30" s="56">
        <v>0</v>
      </c>
      <c r="L30" s="56">
        <v>139</v>
      </c>
      <c r="M30" s="11"/>
    </row>
    <row r="31" spans="1:13" x14ac:dyDescent="0.25">
      <c r="A31" s="27" t="s">
        <v>16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11"/>
      <c r="M31" s="11"/>
    </row>
    <row r="32" spans="1:13" x14ac:dyDescent="0.25">
      <c r="A32" s="11" t="s">
        <v>7</v>
      </c>
      <c r="B32" s="20">
        <v>78</v>
      </c>
      <c r="C32" s="20">
        <v>14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21</v>
      </c>
      <c r="K32" s="20">
        <v>1</v>
      </c>
      <c r="L32" s="20">
        <v>114</v>
      </c>
      <c r="M32" s="11"/>
    </row>
    <row r="33" spans="1:13" x14ac:dyDescent="0.25">
      <c r="A33" s="11" t="s">
        <v>8</v>
      </c>
      <c r="B33" s="20">
        <v>6</v>
      </c>
      <c r="C33" s="20">
        <v>1</v>
      </c>
      <c r="D33" s="20">
        <v>27</v>
      </c>
      <c r="E33" s="20">
        <v>33</v>
      </c>
      <c r="F33" s="20">
        <v>0</v>
      </c>
      <c r="G33" s="20">
        <v>0</v>
      </c>
      <c r="H33" s="20">
        <v>8</v>
      </c>
      <c r="I33" s="20">
        <v>0</v>
      </c>
      <c r="J33" s="20">
        <v>6</v>
      </c>
      <c r="K33" s="20">
        <v>0</v>
      </c>
      <c r="L33" s="20">
        <v>82</v>
      </c>
      <c r="M33" s="11"/>
    </row>
    <row r="34" spans="1:13" x14ac:dyDescent="0.25">
      <c r="A34" s="52" t="s">
        <v>9</v>
      </c>
      <c r="B34" s="56">
        <v>83</v>
      </c>
      <c r="C34" s="56">
        <v>14</v>
      </c>
      <c r="D34" s="56">
        <v>27</v>
      </c>
      <c r="E34" s="56">
        <v>33</v>
      </c>
      <c r="F34" s="56">
        <v>0</v>
      </c>
      <c r="G34" s="56">
        <v>0</v>
      </c>
      <c r="H34" s="56">
        <v>8</v>
      </c>
      <c r="I34" s="56">
        <v>0</v>
      </c>
      <c r="J34" s="56">
        <v>27</v>
      </c>
      <c r="K34" s="56">
        <v>1</v>
      </c>
      <c r="L34" s="56">
        <v>195</v>
      </c>
      <c r="M34" s="11"/>
    </row>
    <row r="35" spans="1:13" x14ac:dyDescent="0.25">
      <c r="A35" s="27" t="s">
        <v>25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4"/>
      <c r="M35" s="11"/>
    </row>
    <row r="36" spans="1:13" x14ac:dyDescent="0.25">
      <c r="A36" s="11" t="s">
        <v>7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99</v>
      </c>
      <c r="J36" s="18">
        <v>11</v>
      </c>
      <c r="K36" s="18">
        <v>2</v>
      </c>
      <c r="L36" s="18">
        <v>112</v>
      </c>
      <c r="M36" s="11"/>
    </row>
    <row r="37" spans="1:13" x14ac:dyDescent="0.25">
      <c r="A37" s="52" t="s">
        <v>9</v>
      </c>
      <c r="B37" s="61">
        <v>0</v>
      </c>
      <c r="C37" s="61">
        <v>0</v>
      </c>
      <c r="D37" s="61">
        <v>0</v>
      </c>
      <c r="E37" s="61">
        <v>0</v>
      </c>
      <c r="F37" s="61">
        <v>0</v>
      </c>
      <c r="G37" s="61">
        <v>0</v>
      </c>
      <c r="H37" s="61">
        <v>0</v>
      </c>
      <c r="I37" s="61">
        <v>99</v>
      </c>
      <c r="J37" s="61">
        <v>11</v>
      </c>
      <c r="K37" s="61">
        <v>2</v>
      </c>
      <c r="L37" s="61">
        <v>112</v>
      </c>
      <c r="M37" s="11"/>
    </row>
    <row r="38" spans="1:13" x14ac:dyDescent="0.25">
      <c r="A38" s="27" t="s">
        <v>11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4"/>
      <c r="M38" s="11"/>
    </row>
    <row r="39" spans="1:13" x14ac:dyDescent="0.25">
      <c r="A39" s="11" t="s">
        <v>8</v>
      </c>
      <c r="B39" s="18">
        <v>0</v>
      </c>
      <c r="C39" s="18">
        <v>0</v>
      </c>
      <c r="D39" s="18">
        <v>27</v>
      </c>
      <c r="E39" s="18">
        <v>5</v>
      </c>
      <c r="F39" s="18">
        <v>4</v>
      </c>
      <c r="G39" s="18">
        <v>0</v>
      </c>
      <c r="H39" s="18">
        <v>25</v>
      </c>
      <c r="I39" s="18">
        <v>0</v>
      </c>
      <c r="J39" s="18">
        <v>0</v>
      </c>
      <c r="K39" s="18">
        <v>0</v>
      </c>
      <c r="L39" s="18">
        <v>61</v>
      </c>
      <c r="M39" s="11"/>
    </row>
    <row r="40" spans="1:13" x14ac:dyDescent="0.25">
      <c r="A40" s="52" t="s">
        <v>9</v>
      </c>
      <c r="B40" s="61">
        <v>0</v>
      </c>
      <c r="C40" s="61">
        <v>0</v>
      </c>
      <c r="D40" s="61">
        <v>27</v>
      </c>
      <c r="E40" s="61">
        <v>5</v>
      </c>
      <c r="F40" s="61">
        <v>4</v>
      </c>
      <c r="G40" s="61">
        <v>0</v>
      </c>
      <c r="H40" s="61">
        <v>25</v>
      </c>
      <c r="I40" s="61">
        <v>0</v>
      </c>
      <c r="J40" s="61">
        <v>0</v>
      </c>
      <c r="K40" s="61">
        <v>0</v>
      </c>
      <c r="L40" s="61">
        <v>61</v>
      </c>
      <c r="M40" s="11"/>
    </row>
    <row r="41" spans="1:13" x14ac:dyDescent="0.25">
      <c r="A41" s="27" t="s">
        <v>12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4"/>
      <c r="M41" s="11"/>
    </row>
    <row r="42" spans="1:13" x14ac:dyDescent="0.25">
      <c r="A42" s="11" t="s">
        <v>7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1"/>
    </row>
    <row r="43" spans="1:13" x14ac:dyDescent="0.25">
      <c r="A43" s="11" t="s">
        <v>8</v>
      </c>
      <c r="B43" s="18">
        <v>0</v>
      </c>
      <c r="C43" s="18">
        <v>2</v>
      </c>
      <c r="D43" s="18">
        <v>86</v>
      </c>
      <c r="E43" s="18">
        <v>122</v>
      </c>
      <c r="F43" s="18">
        <v>7</v>
      </c>
      <c r="G43" s="18">
        <v>1</v>
      </c>
      <c r="H43" s="18">
        <v>192</v>
      </c>
      <c r="I43" s="18">
        <v>0</v>
      </c>
      <c r="J43" s="18">
        <v>3</v>
      </c>
      <c r="K43" s="18">
        <v>0</v>
      </c>
      <c r="L43" s="18">
        <v>415</v>
      </c>
      <c r="M43" s="11"/>
    </row>
    <row r="44" spans="1:13" x14ac:dyDescent="0.25">
      <c r="A44" s="52" t="s">
        <v>9</v>
      </c>
      <c r="B44" s="61">
        <v>0</v>
      </c>
      <c r="C44" s="61">
        <v>2</v>
      </c>
      <c r="D44" s="61">
        <v>86</v>
      </c>
      <c r="E44" s="61">
        <v>122</v>
      </c>
      <c r="F44" s="61">
        <v>7</v>
      </c>
      <c r="G44" s="61">
        <v>1</v>
      </c>
      <c r="H44" s="61">
        <v>192</v>
      </c>
      <c r="I44" s="61">
        <v>0</v>
      </c>
      <c r="J44" s="61">
        <v>3</v>
      </c>
      <c r="K44" s="61">
        <v>0</v>
      </c>
      <c r="L44" s="61">
        <v>415</v>
      </c>
      <c r="M44" s="11"/>
    </row>
    <row r="45" spans="1:13" x14ac:dyDescent="0.25">
      <c r="A45" s="27" t="s">
        <v>14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4"/>
      <c r="M45" s="11"/>
    </row>
    <row r="46" spans="1:13" x14ac:dyDescent="0.25">
      <c r="A46" s="11" t="s">
        <v>7</v>
      </c>
      <c r="B46" s="18">
        <v>89</v>
      </c>
      <c r="C46" s="18">
        <v>770</v>
      </c>
      <c r="D46" s="18">
        <v>381</v>
      </c>
      <c r="E46" s="18">
        <v>415</v>
      </c>
      <c r="F46" s="18">
        <v>257</v>
      </c>
      <c r="G46" s="18">
        <v>25</v>
      </c>
      <c r="H46" s="18">
        <v>274</v>
      </c>
      <c r="I46" s="18">
        <v>131</v>
      </c>
      <c r="J46" s="18">
        <v>214</v>
      </c>
      <c r="K46" s="18">
        <v>237</v>
      </c>
      <c r="L46" s="26">
        <v>2792</v>
      </c>
      <c r="M46" s="11"/>
    </row>
    <row r="47" spans="1:13" x14ac:dyDescent="0.25">
      <c r="A47" s="11" t="s">
        <v>8</v>
      </c>
      <c r="B47" s="18">
        <v>13</v>
      </c>
      <c r="C47" s="18">
        <v>201</v>
      </c>
      <c r="D47" s="26">
        <v>3870</v>
      </c>
      <c r="E47" s="26">
        <v>1816</v>
      </c>
      <c r="F47" s="26">
        <v>1427</v>
      </c>
      <c r="G47" s="18">
        <v>145</v>
      </c>
      <c r="H47" s="26">
        <v>2667</v>
      </c>
      <c r="I47" s="18">
        <v>0</v>
      </c>
      <c r="J47" s="18">
        <v>250</v>
      </c>
      <c r="K47" s="18">
        <v>0</v>
      </c>
      <c r="L47" s="26">
        <v>10390</v>
      </c>
      <c r="M47" s="11"/>
    </row>
    <row r="48" spans="1:13" x14ac:dyDescent="0.25">
      <c r="A48" s="27" t="s">
        <v>9</v>
      </c>
      <c r="B48" s="33">
        <v>102</v>
      </c>
      <c r="C48" s="33">
        <v>971</v>
      </c>
      <c r="D48" s="34">
        <v>4251</v>
      </c>
      <c r="E48" s="34">
        <v>2231</v>
      </c>
      <c r="F48" s="34">
        <v>1684</v>
      </c>
      <c r="G48" s="33">
        <v>170</v>
      </c>
      <c r="H48" s="34">
        <v>2941</v>
      </c>
      <c r="I48" s="33">
        <v>131</v>
      </c>
      <c r="J48" s="33">
        <v>464</v>
      </c>
      <c r="K48" s="33">
        <v>237</v>
      </c>
      <c r="L48" s="34">
        <v>13182</v>
      </c>
      <c r="M48" s="11"/>
    </row>
    <row r="49" spans="1:13" x14ac:dyDescent="0.25">
      <c r="A49" s="28" t="s">
        <v>23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11"/>
    </row>
    <row r="86" spans="1:13" x14ac:dyDescent="0.25">
      <c r="A86" s="1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11"/>
    </row>
    <row r="87" spans="1:13" x14ac:dyDescent="0.25">
      <c r="A87" s="1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11"/>
    </row>
    <row r="88" spans="1:13" x14ac:dyDescent="0.25">
      <c r="A88" s="1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11"/>
    </row>
    <row r="89" spans="1:13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</sheetData>
  <pageMargins left="0.7" right="0.7" top="0.75" bottom="0.75" header="0.3" footer="0.3"/>
  <pageSetup scale="72" orientation="portrait" r:id="rId1"/>
  <headerFooter>
    <oddHeader xml:space="preserve">&amp;L&amp;"-,Bold"&amp;11College Level Data&amp;C&amp;"-,Bold"&amp;11Table 26&amp;R&amp;"-,Bold"&amp;11UMass Boston Induced Course - Load Matrix </oddHeader>
    <oddFooter>&amp;L&amp;"-,Bold"&amp;11Office of Institional Research, UMass Boston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19</vt:i4>
      </vt:variant>
    </vt:vector>
  </HeadingPairs>
  <TitlesOfParts>
    <vt:vector size="28" baseType="lpstr">
      <vt:lpstr>Fall 2014</vt:lpstr>
      <vt:lpstr>Fall 2022</vt:lpstr>
      <vt:lpstr>Fall 2021</vt:lpstr>
      <vt:lpstr>Fall 2020</vt:lpstr>
      <vt:lpstr>Fall 2019</vt:lpstr>
      <vt:lpstr>Fall 2018</vt:lpstr>
      <vt:lpstr>Fall 2017</vt:lpstr>
      <vt:lpstr>Fall 2016</vt:lpstr>
      <vt:lpstr>Fall 2015</vt:lpstr>
      <vt:lpstr>'Fall 2014'!ExternalData_1</vt:lpstr>
      <vt:lpstr>'Fall 2015'!ExternalData_1</vt:lpstr>
      <vt:lpstr>'Fall 2016'!ExternalData_1</vt:lpstr>
      <vt:lpstr>'Fall 2017'!ExternalData_1</vt:lpstr>
      <vt:lpstr>'Fall 2018'!ExternalData_1</vt:lpstr>
      <vt:lpstr>'Fall 2019'!ExternalData_1</vt:lpstr>
      <vt:lpstr>'Fall 2020'!ExternalData_1</vt:lpstr>
      <vt:lpstr>'Fall 2021'!ExternalData_1</vt:lpstr>
      <vt:lpstr>'Fall 2022'!ExternalData_1</vt:lpstr>
      <vt:lpstr>'Fall 2016'!ExternalData_2</vt:lpstr>
      <vt:lpstr>'Fall 2014'!Print_Area</vt:lpstr>
      <vt:lpstr>'Fall 2015'!Print_Area</vt:lpstr>
      <vt:lpstr>'Fall 2016'!Print_Area</vt:lpstr>
      <vt:lpstr>'Fall 2017'!Print_Area</vt:lpstr>
      <vt:lpstr>'Fall 2018'!Print_Area</vt:lpstr>
      <vt:lpstr>'Fall 2019'!Print_Area</vt:lpstr>
      <vt:lpstr>'Fall 2020'!Print_Area</vt:lpstr>
      <vt:lpstr>'Fall 2021'!Print_Area</vt:lpstr>
      <vt:lpstr>'Fall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Castiola</dc:creator>
  <cp:lastModifiedBy>Awat O Osman</cp:lastModifiedBy>
  <cp:lastPrinted>2023-04-11T13:42:18Z</cp:lastPrinted>
  <dcterms:created xsi:type="dcterms:W3CDTF">2014-12-18T21:49:28Z</dcterms:created>
  <dcterms:modified xsi:type="dcterms:W3CDTF">2023-04-11T13:42:25Z</dcterms:modified>
</cp:coreProperties>
</file>