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154" documentId="8_{4CD78E4C-64E5-416B-B221-A65270164457}" xr6:coauthVersionLast="47" xr6:coauthVersionMax="47" xr10:uidLastSave="{09D669EC-95E0-40C4-9397-6ED019CC2FDF}"/>
  <bookViews>
    <workbookView xWindow="-120" yWindow="-120" windowWidth="29040" windowHeight="15840" xr2:uid="{00000000-000D-0000-FFFF-FFFF00000000}"/>
  </bookViews>
  <sheets>
    <sheet name="Fall 2024" sheetId="9" r:id="rId1"/>
    <sheet name="Fall 2023" sheetId="1" r:id="rId2"/>
    <sheet name="Fall 2022" sheetId="2" r:id="rId3"/>
    <sheet name="Fall 2021" sheetId="3" r:id="rId4"/>
    <sheet name="Fall 2020" sheetId="4" r:id="rId5"/>
    <sheet name="Fall 2019" sheetId="5" state="hidden" r:id="rId6"/>
    <sheet name="Fall 2018" sheetId="6" state="hidden" r:id="rId7"/>
    <sheet name="Fall 2017" sheetId="7" state="hidden" r:id="rId8"/>
    <sheet name="Fall 2016" sheetId="8" state="hidden" r:id="rId9"/>
  </sheets>
  <definedNames>
    <definedName name="IDX" localSheetId="7">'Fall 2017'!$B$1</definedName>
    <definedName name="_xlnm.Print_Area" localSheetId="1">'Fall 2023'!$A$1:$AM$35</definedName>
    <definedName name="_xlnm.Print_Area" localSheetId="0">'Fall 2024'!$A$1:$AN$35</definedName>
    <definedName name="_xlnm.Print_Titles" localSheetId="5">'Fall 2019'!$A:$A</definedName>
    <definedName name="_xlnm.Print_Titles" localSheetId="4">'Fall 2020'!$A:$A</definedName>
    <definedName name="_xlnm.Print_Titles" localSheetId="3">'Fall 2021'!$A:$A</definedName>
    <definedName name="_xlnm.Print_Titles" localSheetId="2">'Fall 2022'!$A:$A</definedName>
    <definedName name="_xlnm.Print_Titles" localSheetId="1">'Fall 2023'!$A:$A</definedName>
    <definedName name="_xlnm.Print_Titles" localSheetId="0">'Fall 2024'!$A:$A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iYkWd2brSKyFcOwv0uj8qgqlsISQ=="/>
    </ext>
  </extLst>
</workbook>
</file>

<file path=xl/calcChain.xml><?xml version="1.0" encoding="utf-8"?>
<calcChain xmlns="http://schemas.openxmlformats.org/spreadsheetml/2006/main">
  <c r="AM30" i="9" l="1"/>
  <c r="H33" i="9"/>
  <c r="I32" i="9"/>
  <c r="I31" i="9"/>
  <c r="I23" i="9"/>
  <c r="I22" i="9"/>
  <c r="H19" i="9"/>
  <c r="H34" i="9" s="1"/>
  <c r="I18" i="9"/>
  <c r="I17" i="9"/>
  <c r="I16" i="9"/>
  <c r="I30" i="9"/>
  <c r="AM9" i="9"/>
  <c r="AM10" i="9"/>
  <c r="AM11" i="9"/>
  <c r="AM12" i="9"/>
  <c r="AM13" i="9"/>
  <c r="AM14" i="9"/>
  <c r="AM8" i="9"/>
  <c r="AM18" i="9"/>
  <c r="AM16" i="9"/>
  <c r="AL16" i="9"/>
  <c r="AK16" i="9"/>
  <c r="E8" i="9"/>
  <c r="AL18" i="9"/>
  <c r="AM17" i="9"/>
  <c r="AL17" i="9"/>
  <c r="AK17" i="9"/>
  <c r="AK18" i="9"/>
  <c r="AC19" i="9"/>
  <c r="N19" i="9"/>
  <c r="J19" i="9"/>
  <c r="G19" i="9"/>
  <c r="F19" i="9"/>
  <c r="M18" i="9"/>
  <c r="M17" i="9"/>
  <c r="M16" i="9"/>
  <c r="C19" i="9"/>
  <c r="B19" i="9"/>
  <c r="E17" i="9"/>
  <c r="E18" i="9"/>
  <c r="E16" i="9"/>
  <c r="T22" i="9"/>
  <c r="AK8" i="9"/>
  <c r="E30" i="9"/>
  <c r="AM22" i="9"/>
  <c r="AM19" i="1"/>
  <c r="AJ14" i="9"/>
  <c r="P14" i="9"/>
  <c r="M14" i="9"/>
  <c r="I14" i="9"/>
  <c r="AB14" i="9"/>
  <c r="AE18" i="3"/>
  <c r="AL8" i="9"/>
  <c r="AN8" i="9" l="1"/>
  <c r="D19" i="9"/>
  <c r="B19" i="1"/>
  <c r="AM34" i="1" l="1"/>
  <c r="AM31" i="9"/>
  <c r="AM32" i="9"/>
  <c r="AL31" i="9"/>
  <c r="AL32" i="9"/>
  <c r="AL30" i="9"/>
  <c r="AK31" i="9"/>
  <c r="AK32" i="9"/>
  <c r="AK30" i="9"/>
  <c r="AJ31" i="9"/>
  <c r="AJ32" i="9"/>
  <c r="AJ30" i="9"/>
  <c r="AF31" i="9"/>
  <c r="AF32" i="9"/>
  <c r="AF30" i="9"/>
  <c r="AB30" i="9"/>
  <c r="X31" i="9"/>
  <c r="X32" i="9"/>
  <c r="X30" i="9"/>
  <c r="T31" i="9"/>
  <c r="T32" i="9"/>
  <c r="T30" i="9"/>
  <c r="M31" i="9"/>
  <c r="M30" i="9"/>
  <c r="E31" i="9"/>
  <c r="E32" i="9"/>
  <c r="AM28" i="9"/>
  <c r="AK22" i="9"/>
  <c r="AL22" i="9"/>
  <c r="AM23" i="9"/>
  <c r="AM24" i="9"/>
  <c r="AM27" i="9"/>
  <c r="AM26" i="9"/>
  <c r="AM25" i="9"/>
  <c r="AL25" i="9"/>
  <c r="AK26" i="9"/>
  <c r="AK27" i="9"/>
  <c r="AK25" i="9"/>
  <c r="AK23" i="9"/>
  <c r="AK24" i="9"/>
  <c r="AJ26" i="1"/>
  <c r="AJ28" i="1"/>
  <c r="AL23" i="9"/>
  <c r="AL24" i="9"/>
  <c r="AL26" i="9"/>
  <c r="AL27" i="9"/>
  <c r="AL28" i="9"/>
  <c r="AK28" i="9"/>
  <c r="AJ23" i="9"/>
  <c r="AJ24" i="9"/>
  <c r="AJ25" i="9"/>
  <c r="AJ26" i="9"/>
  <c r="AJ27" i="9"/>
  <c r="AJ28" i="9"/>
  <c r="AJ22" i="9"/>
  <c r="AF23" i="9"/>
  <c r="AF24" i="9"/>
  <c r="AF25" i="9"/>
  <c r="AF26" i="9"/>
  <c r="AF27" i="9"/>
  <c r="AF28" i="9"/>
  <c r="AF22" i="9"/>
  <c r="AB23" i="9"/>
  <c r="AB24" i="9"/>
  <c r="AB25" i="9"/>
  <c r="AB26" i="9"/>
  <c r="AB27" i="9"/>
  <c r="AB28" i="9"/>
  <c r="AB22" i="9"/>
  <c r="X23" i="9"/>
  <c r="X24" i="9"/>
  <c r="X25" i="9"/>
  <c r="X26" i="9"/>
  <c r="X27" i="9"/>
  <c r="X28" i="9"/>
  <c r="X22" i="9"/>
  <c r="T23" i="9"/>
  <c r="T24" i="9"/>
  <c r="T25" i="9"/>
  <c r="T26" i="9"/>
  <c r="T27" i="9"/>
  <c r="T28" i="9"/>
  <c r="P23" i="9"/>
  <c r="P24" i="9"/>
  <c r="P25" i="9"/>
  <c r="P26" i="9"/>
  <c r="P27" i="9"/>
  <c r="P28" i="9"/>
  <c r="P22" i="9"/>
  <c r="M23" i="9"/>
  <c r="M24" i="9"/>
  <c r="M25" i="9"/>
  <c r="M26" i="9"/>
  <c r="M27" i="9"/>
  <c r="M28" i="9"/>
  <c r="I24" i="9"/>
  <c r="I33" i="9" s="1"/>
  <c r="I25" i="9"/>
  <c r="I26" i="9"/>
  <c r="I27" i="9"/>
  <c r="I28" i="9"/>
  <c r="K19" i="9"/>
  <c r="O19" i="9"/>
  <c r="Q19" i="9"/>
  <c r="R19" i="9"/>
  <c r="S19" i="9"/>
  <c r="U19" i="9"/>
  <c r="V19" i="9"/>
  <c r="W19" i="9"/>
  <c r="Y19" i="9"/>
  <c r="Z19" i="9"/>
  <c r="AA19" i="9"/>
  <c r="AD19" i="9"/>
  <c r="AE19" i="9"/>
  <c r="AG19" i="9"/>
  <c r="AH19" i="9"/>
  <c r="AI19" i="9"/>
  <c r="AL19" i="1"/>
  <c r="AK19" i="1"/>
  <c r="AJ19" i="1"/>
  <c r="AI19" i="1"/>
  <c r="AF17" i="9"/>
  <c r="AF16" i="9"/>
  <c r="T17" i="9"/>
  <c r="T16" i="9"/>
  <c r="AB10" i="9"/>
  <c r="AB11" i="9"/>
  <c r="AB12" i="9"/>
  <c r="AB13" i="9"/>
  <c r="AB9" i="9"/>
  <c r="AF10" i="9"/>
  <c r="AF11" i="9"/>
  <c r="AF12" i="9"/>
  <c r="AF13" i="9"/>
  <c r="AF14" i="9"/>
  <c r="AF9" i="9"/>
  <c r="I10" i="9"/>
  <c r="I11" i="9"/>
  <c r="I12" i="9"/>
  <c r="I13" i="9"/>
  <c r="I9" i="9"/>
  <c r="AI33" i="9"/>
  <c r="AH33" i="9"/>
  <c r="AG33" i="9"/>
  <c r="AE33" i="9"/>
  <c r="AD33" i="9"/>
  <c r="AC33" i="9"/>
  <c r="AA33" i="9"/>
  <c r="Z33" i="9"/>
  <c r="Y33" i="9"/>
  <c r="W33" i="9"/>
  <c r="V33" i="9"/>
  <c r="U33" i="9"/>
  <c r="S33" i="9"/>
  <c r="R33" i="9"/>
  <c r="Q33" i="9"/>
  <c r="O33" i="9"/>
  <c r="N33" i="9"/>
  <c r="L33" i="9"/>
  <c r="K33" i="9"/>
  <c r="J33" i="9"/>
  <c r="G33" i="9"/>
  <c r="F33" i="9"/>
  <c r="D33" i="9"/>
  <c r="D34" i="9" s="1"/>
  <c r="C33" i="9"/>
  <c r="C34" i="9" s="1"/>
  <c r="B33" i="9"/>
  <c r="B34" i="9" s="1"/>
  <c r="AB32" i="9"/>
  <c r="P32" i="9"/>
  <c r="M32" i="9"/>
  <c r="AB31" i="9"/>
  <c r="P31" i="9"/>
  <c r="P30" i="9"/>
  <c r="E28" i="9"/>
  <c r="E27" i="9"/>
  <c r="E26" i="9"/>
  <c r="E25" i="9"/>
  <c r="E24" i="9"/>
  <c r="E23" i="9"/>
  <c r="M22" i="9"/>
  <c r="E22" i="9"/>
  <c r="P16" i="9"/>
  <c r="X16" i="9"/>
  <c r="AB16" i="9"/>
  <c r="AJ16" i="9"/>
  <c r="P17" i="9"/>
  <c r="X17" i="9"/>
  <c r="AB17" i="9"/>
  <c r="AJ17" i="9"/>
  <c r="L19" i="9"/>
  <c r="P18" i="9"/>
  <c r="T18" i="9"/>
  <c r="X18" i="9"/>
  <c r="AB18" i="9"/>
  <c r="AF18" i="9"/>
  <c r="AJ18" i="9"/>
  <c r="AL14" i="9"/>
  <c r="AK14" i="9"/>
  <c r="AN14" i="9" s="1"/>
  <c r="X14" i="9"/>
  <c r="T14" i="9"/>
  <c r="E14" i="9"/>
  <c r="AL13" i="9"/>
  <c r="AK13" i="9"/>
  <c r="AJ13" i="9"/>
  <c r="X13" i="9"/>
  <c r="T13" i="9"/>
  <c r="P13" i="9"/>
  <c r="M13" i="9"/>
  <c r="E13" i="9"/>
  <c r="AL12" i="9"/>
  <c r="AK12" i="9"/>
  <c r="AJ12" i="9"/>
  <c r="X12" i="9"/>
  <c r="T12" i="9"/>
  <c r="P12" i="9"/>
  <c r="M12" i="9"/>
  <c r="E12" i="9"/>
  <c r="AL11" i="9"/>
  <c r="AK11" i="9"/>
  <c r="AJ11" i="9"/>
  <c r="X11" i="9"/>
  <c r="T11" i="9"/>
  <c r="P11" i="9"/>
  <c r="M11" i="9"/>
  <c r="E11" i="9"/>
  <c r="AL10" i="9"/>
  <c r="AK10" i="9"/>
  <c r="AJ10" i="9"/>
  <c r="X10" i="9"/>
  <c r="T10" i="9"/>
  <c r="P10" i="9"/>
  <c r="M10" i="9"/>
  <c r="E10" i="9"/>
  <c r="AL9" i="9"/>
  <c r="AK9" i="9"/>
  <c r="AJ9" i="9"/>
  <c r="X9" i="9"/>
  <c r="T9" i="9"/>
  <c r="P9" i="9"/>
  <c r="M9" i="9"/>
  <c r="E9" i="9"/>
  <c r="E19" i="9" s="1"/>
  <c r="AJ8" i="9"/>
  <c r="AF8" i="9"/>
  <c r="AB8" i="9"/>
  <c r="X8" i="9"/>
  <c r="T8" i="9"/>
  <c r="P8" i="9"/>
  <c r="M8" i="9"/>
  <c r="I8" i="9"/>
  <c r="E8" i="1"/>
  <c r="B33" i="1"/>
  <c r="AF33" i="6"/>
  <c r="AA33" i="6"/>
  <c r="S33" i="6"/>
  <c r="K33" i="6"/>
  <c r="H33" i="6"/>
  <c r="C33" i="6"/>
  <c r="AL32" i="6"/>
  <c r="AL33" i="6" s="1"/>
  <c r="AK32" i="6"/>
  <c r="AJ32" i="6"/>
  <c r="AH32" i="6"/>
  <c r="AG32" i="6"/>
  <c r="AG33" i="6" s="1"/>
  <c r="AF32" i="6"/>
  <c r="AD32" i="6"/>
  <c r="AD33" i="6" s="1"/>
  <c r="AC32" i="6"/>
  <c r="AA32" i="6"/>
  <c r="Z32" i="6"/>
  <c r="Y32" i="6"/>
  <c r="Y33" i="6" s="1"/>
  <c r="W32" i="6"/>
  <c r="W33" i="6" s="1"/>
  <c r="V32" i="6"/>
  <c r="V33" i="6" s="1"/>
  <c r="U32" i="6"/>
  <c r="S32" i="6"/>
  <c r="R32" i="6"/>
  <c r="Q32" i="6"/>
  <c r="Q33" i="6" s="1"/>
  <c r="O32" i="6"/>
  <c r="O33" i="6" s="1"/>
  <c r="N32" i="6"/>
  <c r="N33" i="6" s="1"/>
  <c r="L32" i="6"/>
  <c r="K32" i="6"/>
  <c r="J32" i="6"/>
  <c r="H32" i="6"/>
  <c r="G32" i="6"/>
  <c r="G33" i="6" s="1"/>
  <c r="F32" i="6"/>
  <c r="F33" i="6" s="1"/>
  <c r="D32" i="6"/>
  <c r="C32" i="6"/>
  <c r="B32" i="6"/>
  <c r="AM27" i="6"/>
  <c r="AI27" i="6"/>
  <c r="AE27" i="6"/>
  <c r="AB27" i="6"/>
  <c r="X27" i="6"/>
  <c r="T27" i="6"/>
  <c r="P27" i="6"/>
  <c r="M27" i="6"/>
  <c r="I27" i="6"/>
  <c r="E27" i="6"/>
  <c r="AM26" i="6"/>
  <c r="AI26" i="6"/>
  <c r="AE26" i="6"/>
  <c r="AB26" i="6"/>
  <c r="X26" i="6"/>
  <c r="T26" i="6"/>
  <c r="P26" i="6"/>
  <c r="M26" i="6"/>
  <c r="I26" i="6"/>
  <c r="E26" i="6"/>
  <c r="AM25" i="6"/>
  <c r="AI25" i="6"/>
  <c r="AE25" i="6"/>
  <c r="AB25" i="6"/>
  <c r="X25" i="6"/>
  <c r="T25" i="6"/>
  <c r="P25" i="6"/>
  <c r="M25" i="6"/>
  <c r="I25" i="6"/>
  <c r="E25" i="6"/>
  <c r="AM24" i="6"/>
  <c r="AI24" i="6"/>
  <c r="AE24" i="6"/>
  <c r="AB24" i="6"/>
  <c r="X24" i="6"/>
  <c r="T24" i="6"/>
  <c r="P24" i="6"/>
  <c r="M24" i="6"/>
  <c r="I24" i="6"/>
  <c r="E24" i="6"/>
  <c r="AM23" i="6"/>
  <c r="AI23" i="6"/>
  <c r="AE23" i="6"/>
  <c r="AE32" i="6" s="1"/>
  <c r="AB23" i="6"/>
  <c r="X23" i="6"/>
  <c r="T23" i="6"/>
  <c r="P23" i="6"/>
  <c r="M23" i="6"/>
  <c r="I23" i="6"/>
  <c r="I32" i="6" s="1"/>
  <c r="I33" i="6" s="1"/>
  <c r="E23" i="6"/>
  <c r="AM22" i="6"/>
  <c r="AM32" i="6" s="1"/>
  <c r="AI22" i="6"/>
  <c r="AI32" i="6" s="1"/>
  <c r="AI33" i="6" s="1"/>
  <c r="AE22" i="6"/>
  <c r="AB22" i="6"/>
  <c r="AB32" i="6" s="1"/>
  <c r="X22" i="6"/>
  <c r="T22" i="6"/>
  <c r="P22" i="6"/>
  <c r="M22" i="6"/>
  <c r="I22" i="6"/>
  <c r="E22" i="6"/>
  <c r="E32" i="6" s="1"/>
  <c r="AM21" i="6"/>
  <c r="AI21" i="6"/>
  <c r="AE21" i="6"/>
  <c r="AB21" i="6"/>
  <c r="X21" i="6"/>
  <c r="X32" i="6" s="1"/>
  <c r="T21" i="6"/>
  <c r="T32" i="6" s="1"/>
  <c r="P21" i="6"/>
  <c r="P32" i="6" s="1"/>
  <c r="M21" i="6"/>
  <c r="M32" i="6" s="1"/>
  <c r="I21" i="6"/>
  <c r="E21" i="6"/>
  <c r="AL18" i="6"/>
  <c r="AK18" i="6"/>
  <c r="AK33" i="6" s="1"/>
  <c r="AJ18" i="6"/>
  <c r="AJ33" i="6" s="1"/>
  <c r="AI18" i="6"/>
  <c r="AH18" i="6"/>
  <c r="AH33" i="6" s="1"/>
  <c r="AG18" i="6"/>
  <c r="AF18" i="6"/>
  <c r="AD18" i="6"/>
  <c r="AC18" i="6"/>
  <c r="AC33" i="6" s="1"/>
  <c r="AA18" i="6"/>
  <c r="Z18" i="6"/>
  <c r="Z33" i="6" s="1"/>
  <c r="Y18" i="6"/>
  <c r="W18" i="6"/>
  <c r="V18" i="6"/>
  <c r="U18" i="6"/>
  <c r="U33" i="6" s="1"/>
  <c r="S18" i="6"/>
  <c r="R18" i="6"/>
  <c r="R33" i="6" s="1"/>
  <c r="Q18" i="6"/>
  <c r="O18" i="6"/>
  <c r="N18" i="6"/>
  <c r="M18" i="6"/>
  <c r="L18" i="6"/>
  <c r="L33" i="6" s="1"/>
  <c r="K18" i="6"/>
  <c r="J18" i="6"/>
  <c r="J33" i="6" s="1"/>
  <c r="I18" i="6"/>
  <c r="H18" i="6"/>
  <c r="G18" i="6"/>
  <c r="F18" i="6"/>
  <c r="E18" i="6"/>
  <c r="D18" i="6"/>
  <c r="D33" i="6" s="1"/>
  <c r="C18" i="6"/>
  <c r="B18" i="6"/>
  <c r="B33" i="6" s="1"/>
  <c r="I17" i="6"/>
  <c r="E17" i="6"/>
  <c r="I16" i="6"/>
  <c r="E16" i="6"/>
  <c r="I15" i="6"/>
  <c r="E15" i="6"/>
  <c r="AM13" i="6"/>
  <c r="AI13" i="6"/>
  <c r="AE13" i="6"/>
  <c r="AB13" i="6"/>
  <c r="X13" i="6"/>
  <c r="T13" i="6"/>
  <c r="P13" i="6"/>
  <c r="M13" i="6"/>
  <c r="I13" i="6"/>
  <c r="E13" i="6"/>
  <c r="AM12" i="6"/>
  <c r="AI12" i="6"/>
  <c r="AE12" i="6"/>
  <c r="AB12" i="6"/>
  <c r="X12" i="6"/>
  <c r="T12" i="6"/>
  <c r="P12" i="6"/>
  <c r="M12" i="6"/>
  <c r="I12" i="6"/>
  <c r="E12" i="6"/>
  <c r="AM11" i="6"/>
  <c r="AI11" i="6"/>
  <c r="AE11" i="6"/>
  <c r="AB11" i="6"/>
  <c r="X11" i="6"/>
  <c r="T11" i="6"/>
  <c r="P11" i="6"/>
  <c r="M11" i="6"/>
  <c r="I11" i="6"/>
  <c r="E11" i="6"/>
  <c r="AM10" i="6"/>
  <c r="AI10" i="6"/>
  <c r="AE10" i="6"/>
  <c r="AB10" i="6"/>
  <c r="AB18" i="6" s="1"/>
  <c r="AB33" i="6" s="1"/>
  <c r="X10" i="6"/>
  <c r="T10" i="6"/>
  <c r="P10" i="6"/>
  <c r="M10" i="6"/>
  <c r="I10" i="6"/>
  <c r="E10" i="6"/>
  <c r="AM9" i="6"/>
  <c r="AI9" i="6"/>
  <c r="AE9" i="6"/>
  <c r="AB9" i="6"/>
  <c r="X9" i="6"/>
  <c r="T9" i="6"/>
  <c r="P9" i="6"/>
  <c r="M9" i="6"/>
  <c r="I9" i="6"/>
  <c r="E9" i="6"/>
  <c r="AM8" i="6"/>
  <c r="AM18" i="6" s="1"/>
  <c r="AI8" i="6"/>
  <c r="AE8" i="6"/>
  <c r="AE18" i="6" s="1"/>
  <c r="AB8" i="6"/>
  <c r="X8" i="6"/>
  <c r="X18" i="6" s="1"/>
  <c r="X33" i="6" s="1"/>
  <c r="T8" i="6"/>
  <c r="T18" i="6" s="1"/>
  <c r="T33" i="6" s="1"/>
  <c r="P8" i="6"/>
  <c r="P18" i="6" s="1"/>
  <c r="M8" i="6"/>
  <c r="I8" i="6"/>
  <c r="E8" i="6"/>
  <c r="AL34" i="5"/>
  <c r="AK34" i="5"/>
  <c r="AJ34" i="5"/>
  <c r="AI34" i="5"/>
  <c r="AH34" i="5"/>
  <c r="AG34" i="5"/>
  <c r="AF34" i="5"/>
  <c r="AD34" i="5"/>
  <c r="AC34" i="5"/>
  <c r="AA34" i="5"/>
  <c r="Z34" i="5"/>
  <c r="Y34" i="5"/>
  <c r="W34" i="5"/>
  <c r="V34" i="5"/>
  <c r="U34" i="5"/>
  <c r="S34" i="5"/>
  <c r="R34" i="5"/>
  <c r="Q34" i="5"/>
  <c r="O34" i="5"/>
  <c r="N34" i="5"/>
  <c r="L34" i="5"/>
  <c r="K34" i="5"/>
  <c r="J34" i="5"/>
  <c r="H34" i="5"/>
  <c r="G34" i="5"/>
  <c r="F34" i="5"/>
  <c r="D34" i="5"/>
  <c r="C34" i="5"/>
  <c r="B34" i="5"/>
  <c r="AM33" i="5"/>
  <c r="AI33" i="5"/>
  <c r="AE33" i="5"/>
  <c r="AB33" i="5"/>
  <c r="X33" i="5"/>
  <c r="T33" i="5"/>
  <c r="P33" i="5"/>
  <c r="M33" i="5"/>
  <c r="I33" i="5"/>
  <c r="E33" i="5"/>
  <c r="AM32" i="5"/>
  <c r="AI32" i="5"/>
  <c r="AE32" i="5"/>
  <c r="AB32" i="5"/>
  <c r="X32" i="5"/>
  <c r="T32" i="5"/>
  <c r="P32" i="5"/>
  <c r="M32" i="5"/>
  <c r="I32" i="5"/>
  <c r="E32" i="5"/>
  <c r="AM31" i="5"/>
  <c r="AI31" i="5"/>
  <c r="AE31" i="5"/>
  <c r="AB31" i="5"/>
  <c r="X31" i="5"/>
  <c r="T31" i="5"/>
  <c r="P31" i="5"/>
  <c r="M31" i="5"/>
  <c r="I31" i="5"/>
  <c r="E31" i="5"/>
  <c r="AM29" i="5"/>
  <c r="AI29" i="5"/>
  <c r="AE29" i="5"/>
  <c r="AB29" i="5"/>
  <c r="X29" i="5"/>
  <c r="T29" i="5"/>
  <c r="P29" i="5"/>
  <c r="M29" i="5"/>
  <c r="I29" i="5"/>
  <c r="E29" i="5"/>
  <c r="AM28" i="5"/>
  <c r="AI28" i="5"/>
  <c r="AE28" i="5"/>
  <c r="AB28" i="5"/>
  <c r="X28" i="5"/>
  <c r="T28" i="5"/>
  <c r="P28" i="5"/>
  <c r="M28" i="5"/>
  <c r="I28" i="5"/>
  <c r="E28" i="5"/>
  <c r="AM27" i="5"/>
  <c r="AI27" i="5"/>
  <c r="AE27" i="5"/>
  <c r="AB27" i="5"/>
  <c r="X27" i="5"/>
  <c r="T27" i="5"/>
  <c r="P27" i="5"/>
  <c r="M27" i="5"/>
  <c r="I27" i="5"/>
  <c r="E27" i="5"/>
  <c r="AM26" i="5"/>
  <c r="AI26" i="5"/>
  <c r="AE26" i="5"/>
  <c r="AB26" i="5"/>
  <c r="X26" i="5"/>
  <c r="T26" i="5"/>
  <c r="P26" i="5"/>
  <c r="M26" i="5"/>
  <c r="I26" i="5"/>
  <c r="E26" i="5"/>
  <c r="AM25" i="5"/>
  <c r="AI25" i="5"/>
  <c r="AE25" i="5"/>
  <c r="AB25" i="5"/>
  <c r="X25" i="5"/>
  <c r="T25" i="5"/>
  <c r="P25" i="5"/>
  <c r="M25" i="5"/>
  <c r="I25" i="5"/>
  <c r="E25" i="5"/>
  <c r="AM24" i="5"/>
  <c r="AI24" i="5"/>
  <c r="AE24" i="5"/>
  <c r="AE34" i="5" s="1"/>
  <c r="AB24" i="5"/>
  <c r="X24" i="5"/>
  <c r="T24" i="5"/>
  <c r="P24" i="5"/>
  <c r="M24" i="5"/>
  <c r="I24" i="5"/>
  <c r="I34" i="5" s="1"/>
  <c r="E24" i="5"/>
  <c r="AM23" i="5"/>
  <c r="AM34" i="5" s="1"/>
  <c r="AI23" i="5"/>
  <c r="AE23" i="5"/>
  <c r="AB23" i="5"/>
  <c r="AB34" i="5" s="1"/>
  <c r="X23" i="5"/>
  <c r="X34" i="5" s="1"/>
  <c r="T23" i="5"/>
  <c r="T34" i="5" s="1"/>
  <c r="P23" i="5"/>
  <c r="P34" i="5" s="1"/>
  <c r="M23" i="5"/>
  <c r="M34" i="5" s="1"/>
  <c r="I23" i="5"/>
  <c r="E23" i="5"/>
  <c r="E34" i="5" s="1"/>
  <c r="AL20" i="5"/>
  <c r="AL35" i="5" s="1"/>
  <c r="AK20" i="5"/>
  <c r="AK35" i="5" s="1"/>
  <c r="AJ20" i="5"/>
  <c r="AJ35" i="5" s="1"/>
  <c r="AH20" i="5"/>
  <c r="AH35" i="5" s="1"/>
  <c r="AG20" i="5"/>
  <c r="AG35" i="5" s="1"/>
  <c r="AF20" i="5"/>
  <c r="AF35" i="5" s="1"/>
  <c r="AD20" i="5"/>
  <c r="AD35" i="5" s="1"/>
  <c r="AC20" i="5"/>
  <c r="AC35" i="5" s="1"/>
  <c r="AA20" i="5"/>
  <c r="AA35" i="5" s="1"/>
  <c r="Z20" i="5"/>
  <c r="Z35" i="5" s="1"/>
  <c r="Y20" i="5"/>
  <c r="Y35" i="5" s="1"/>
  <c r="W20" i="5"/>
  <c r="W35" i="5" s="1"/>
  <c r="V20" i="5"/>
  <c r="V35" i="5" s="1"/>
  <c r="U20" i="5"/>
  <c r="U35" i="5" s="1"/>
  <c r="S20" i="5"/>
  <c r="S35" i="5" s="1"/>
  <c r="R20" i="5"/>
  <c r="R35" i="5" s="1"/>
  <c r="Q20" i="5"/>
  <c r="Q35" i="5" s="1"/>
  <c r="O20" i="5"/>
  <c r="O35" i="5" s="1"/>
  <c r="N20" i="5"/>
  <c r="N35" i="5" s="1"/>
  <c r="M20" i="5"/>
  <c r="M35" i="5" s="1"/>
  <c r="L20" i="5"/>
  <c r="L35" i="5" s="1"/>
  <c r="K20" i="5"/>
  <c r="K35" i="5" s="1"/>
  <c r="J20" i="5"/>
  <c r="J35" i="5" s="1"/>
  <c r="H20" i="5"/>
  <c r="I20" i="5" s="1"/>
  <c r="G20" i="5"/>
  <c r="G35" i="5" s="1"/>
  <c r="F20" i="5"/>
  <c r="F35" i="5" s="1"/>
  <c r="E20" i="5"/>
  <c r="E35" i="5" s="1"/>
  <c r="D20" i="5"/>
  <c r="D35" i="5" s="1"/>
  <c r="C20" i="5"/>
  <c r="C35" i="5" s="1"/>
  <c r="B20" i="5"/>
  <c r="B35" i="5" s="1"/>
  <c r="AM19" i="5"/>
  <c r="AI19" i="5"/>
  <c r="AE19" i="5"/>
  <c r="AB19" i="5"/>
  <c r="X19" i="5"/>
  <c r="T19" i="5"/>
  <c r="M19" i="5"/>
  <c r="I19" i="5"/>
  <c r="E19" i="5"/>
  <c r="AM18" i="5"/>
  <c r="AI18" i="5"/>
  <c r="AE18" i="5"/>
  <c r="AB18" i="5"/>
  <c r="X18" i="5"/>
  <c r="T18" i="5"/>
  <c r="M18" i="5"/>
  <c r="I18" i="5"/>
  <c r="E18" i="5"/>
  <c r="AM17" i="5"/>
  <c r="AI17" i="5"/>
  <c r="AE17" i="5"/>
  <c r="AB17" i="5"/>
  <c r="X17" i="5"/>
  <c r="T17" i="5"/>
  <c r="M17" i="5"/>
  <c r="I17" i="5"/>
  <c r="E17" i="5"/>
  <c r="AM15" i="5"/>
  <c r="AI15" i="5"/>
  <c r="AE15" i="5"/>
  <c r="AB15" i="5"/>
  <c r="X15" i="5"/>
  <c r="T15" i="5"/>
  <c r="P15" i="5"/>
  <c r="M15" i="5"/>
  <c r="I15" i="5"/>
  <c r="E15" i="5"/>
  <c r="AM14" i="5"/>
  <c r="AI14" i="5"/>
  <c r="AE14" i="5"/>
  <c r="AB14" i="5"/>
  <c r="X14" i="5"/>
  <c r="T14" i="5"/>
  <c r="P14" i="5"/>
  <c r="M14" i="5"/>
  <c r="I14" i="5"/>
  <c r="E14" i="5"/>
  <c r="AM13" i="5"/>
  <c r="AI13" i="5"/>
  <c r="AE13" i="5"/>
  <c r="AB13" i="5"/>
  <c r="X13" i="5"/>
  <c r="T13" i="5"/>
  <c r="P13" i="5"/>
  <c r="M13" i="5"/>
  <c r="I13" i="5"/>
  <c r="E13" i="5"/>
  <c r="AM12" i="5"/>
  <c r="AI12" i="5"/>
  <c r="AE12" i="5"/>
  <c r="AB12" i="5"/>
  <c r="X12" i="5"/>
  <c r="T12" i="5"/>
  <c r="P12" i="5"/>
  <c r="M12" i="5"/>
  <c r="I12" i="5"/>
  <c r="E12" i="5"/>
  <c r="AM11" i="5"/>
  <c r="AI11" i="5"/>
  <c r="AE11" i="5"/>
  <c r="AB11" i="5"/>
  <c r="X11" i="5"/>
  <c r="T11" i="5"/>
  <c r="P11" i="5"/>
  <c r="P20" i="5" s="1"/>
  <c r="M11" i="5"/>
  <c r="I11" i="5"/>
  <c r="E11" i="5"/>
  <c r="AM10" i="5"/>
  <c r="AI10" i="5"/>
  <c r="AI20" i="5" s="1"/>
  <c r="AI35" i="5" s="1"/>
  <c r="AE10" i="5"/>
  <c r="AB10" i="5"/>
  <c r="X10" i="5"/>
  <c r="X20" i="5" s="1"/>
  <c r="T10" i="5"/>
  <c r="P10" i="5"/>
  <c r="M10" i="5"/>
  <c r="I10" i="5"/>
  <c r="E10" i="5"/>
  <c r="AM9" i="5"/>
  <c r="AI9" i="5"/>
  <c r="AE9" i="5"/>
  <c r="AE20" i="5" s="1"/>
  <c r="AE35" i="5" s="1"/>
  <c r="AB9" i="5"/>
  <c r="X9" i="5"/>
  <c r="T9" i="5"/>
  <c r="P9" i="5"/>
  <c r="M9" i="5"/>
  <c r="I9" i="5"/>
  <c r="E9" i="5"/>
  <c r="AM8" i="5"/>
  <c r="AM20" i="5" s="1"/>
  <c r="AM35" i="5" s="1"/>
  <c r="AI8" i="5"/>
  <c r="AE8" i="5"/>
  <c r="AB8" i="5"/>
  <c r="AB20" i="5" s="1"/>
  <c r="AB35" i="5" s="1"/>
  <c r="X8" i="5"/>
  <c r="T8" i="5"/>
  <c r="T20" i="5" s="1"/>
  <c r="T35" i="5" s="1"/>
  <c r="P8" i="5"/>
  <c r="M8" i="5"/>
  <c r="I8" i="5"/>
  <c r="E8" i="5"/>
  <c r="AN35" i="4"/>
  <c r="AM35" i="4"/>
  <c r="AL35" i="4"/>
  <c r="AJ35" i="4"/>
  <c r="AI35" i="4"/>
  <c r="AH35" i="4"/>
  <c r="AD35" i="4"/>
  <c r="P35" i="4"/>
  <c r="K35" i="4"/>
  <c r="H35" i="4"/>
  <c r="F35" i="4"/>
  <c r="C35" i="4"/>
  <c r="AO34" i="4"/>
  <c r="AK34" i="4"/>
  <c r="AK35" i="4" s="1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P34" i="4"/>
  <c r="O34" i="4"/>
  <c r="J34" i="4"/>
  <c r="I34" i="4"/>
  <c r="H34" i="4"/>
  <c r="G34" i="4"/>
  <c r="F34" i="4"/>
  <c r="D34" i="4"/>
  <c r="C34" i="4"/>
  <c r="B34" i="4"/>
  <c r="E34" i="4" s="1"/>
  <c r="AO33" i="4"/>
  <c r="AK33" i="4"/>
  <c r="R33" i="4"/>
  <c r="E33" i="4"/>
  <c r="AO32" i="4"/>
  <c r="AK32" i="4"/>
  <c r="E32" i="4"/>
  <c r="AO31" i="4"/>
  <c r="AK31" i="4"/>
  <c r="E31" i="4"/>
  <c r="AO29" i="4"/>
  <c r="AK29" i="4"/>
  <c r="Z29" i="4"/>
  <c r="N29" i="4"/>
  <c r="N34" i="4" s="1"/>
  <c r="N35" i="4" s="1"/>
  <c r="J29" i="4"/>
  <c r="E29" i="4"/>
  <c r="AO28" i="4"/>
  <c r="AK28" i="4"/>
  <c r="R28" i="4"/>
  <c r="R34" i="4" s="1"/>
  <c r="E28" i="4"/>
  <c r="AO27" i="4"/>
  <c r="AK27" i="4"/>
  <c r="E27" i="4"/>
  <c r="AO26" i="4"/>
  <c r="AK26" i="4"/>
  <c r="E26" i="4"/>
  <c r="AO25" i="4"/>
  <c r="AK25" i="4"/>
  <c r="Q25" i="4"/>
  <c r="Q34" i="4" s="1"/>
  <c r="E25" i="4"/>
  <c r="AO24" i="4"/>
  <c r="AK24" i="4"/>
  <c r="E24" i="4"/>
  <c r="AO23" i="4"/>
  <c r="AK23" i="4"/>
  <c r="E23" i="4"/>
  <c r="AO22" i="4"/>
  <c r="AK22" i="4"/>
  <c r="E22" i="4"/>
  <c r="AO19" i="4"/>
  <c r="AO35" i="4" s="1"/>
  <c r="AK19" i="4"/>
  <c r="AF19" i="4"/>
  <c r="AF35" i="4" s="1"/>
  <c r="AE19" i="4"/>
  <c r="AE35" i="4" s="1"/>
  <c r="AD19" i="4"/>
  <c r="AB19" i="4"/>
  <c r="AB35" i="4" s="1"/>
  <c r="AA19" i="4"/>
  <c r="AA35" i="4" s="1"/>
  <c r="Z19" i="4"/>
  <c r="Z35" i="4" s="1"/>
  <c r="X19" i="4"/>
  <c r="X35" i="4" s="1"/>
  <c r="W19" i="4"/>
  <c r="W35" i="4" s="1"/>
  <c r="V19" i="4"/>
  <c r="Y19" i="4" s="1"/>
  <c r="Y35" i="4" s="1"/>
  <c r="T19" i="4"/>
  <c r="T35" i="4" s="1"/>
  <c r="S19" i="4"/>
  <c r="S35" i="4" s="1"/>
  <c r="R19" i="4"/>
  <c r="O19" i="4"/>
  <c r="O35" i="4" s="1"/>
  <c r="N19" i="4"/>
  <c r="Q19" i="4" s="1"/>
  <c r="L19" i="4"/>
  <c r="L35" i="4" s="1"/>
  <c r="K19" i="4"/>
  <c r="J19" i="4"/>
  <c r="J35" i="4" s="1"/>
  <c r="H19" i="4"/>
  <c r="G19" i="4"/>
  <c r="G35" i="4" s="1"/>
  <c r="F19" i="4"/>
  <c r="I19" i="4" s="1"/>
  <c r="I35" i="4" s="1"/>
  <c r="D19" i="4"/>
  <c r="D35" i="4" s="1"/>
  <c r="C19" i="4"/>
  <c r="B19" i="4"/>
  <c r="B35" i="4" s="1"/>
  <c r="AO18" i="4"/>
  <c r="AK18" i="4"/>
  <c r="AG18" i="4"/>
  <c r="AC18" i="4"/>
  <c r="Y18" i="4"/>
  <c r="U18" i="4"/>
  <c r="Q18" i="4"/>
  <c r="M18" i="4"/>
  <c r="I18" i="4"/>
  <c r="E18" i="4"/>
  <c r="AO17" i="4"/>
  <c r="AK17" i="4"/>
  <c r="AG17" i="4"/>
  <c r="AC17" i="4"/>
  <c r="Y17" i="4"/>
  <c r="U17" i="4"/>
  <c r="Q17" i="4"/>
  <c r="M17" i="4"/>
  <c r="I17" i="4"/>
  <c r="E17" i="4"/>
  <c r="AO16" i="4"/>
  <c r="AK16" i="4"/>
  <c r="AG16" i="4"/>
  <c r="AC16" i="4"/>
  <c r="Y16" i="4"/>
  <c r="U16" i="4"/>
  <c r="Q16" i="4"/>
  <c r="M16" i="4"/>
  <c r="I16" i="4"/>
  <c r="E16" i="4"/>
  <c r="AO15" i="4"/>
  <c r="AK15" i="4"/>
  <c r="AG15" i="4"/>
  <c r="AC15" i="4"/>
  <c r="Y15" i="4"/>
  <c r="U15" i="4"/>
  <c r="Q15" i="4"/>
  <c r="M15" i="4"/>
  <c r="I15" i="4"/>
  <c r="E15" i="4"/>
  <c r="AO14" i="4"/>
  <c r="AK14" i="4"/>
  <c r="AG14" i="4"/>
  <c r="AC14" i="4"/>
  <c r="Y14" i="4"/>
  <c r="U14" i="4"/>
  <c r="Q14" i="4"/>
  <c r="M14" i="4"/>
  <c r="I14" i="4"/>
  <c r="E14" i="4"/>
  <c r="AO13" i="4"/>
  <c r="AK13" i="4"/>
  <c r="AG13" i="4"/>
  <c r="AC13" i="4"/>
  <c r="Y13" i="4"/>
  <c r="U13" i="4"/>
  <c r="Q13" i="4"/>
  <c r="M13" i="4"/>
  <c r="I13" i="4"/>
  <c r="E13" i="4"/>
  <c r="AO12" i="4"/>
  <c r="AK12" i="4"/>
  <c r="AG12" i="4"/>
  <c r="AC12" i="4"/>
  <c r="Y12" i="4"/>
  <c r="U12" i="4"/>
  <c r="Q12" i="4"/>
  <c r="M12" i="4"/>
  <c r="I12" i="4"/>
  <c r="E12" i="4"/>
  <c r="AO11" i="4"/>
  <c r="AK11" i="4"/>
  <c r="AG11" i="4"/>
  <c r="AC11" i="4"/>
  <c r="Y11" i="4"/>
  <c r="U11" i="4"/>
  <c r="Q11" i="4"/>
  <c r="M11" i="4"/>
  <c r="I11" i="4"/>
  <c r="E11" i="4"/>
  <c r="AO10" i="4"/>
  <c r="AK10" i="4"/>
  <c r="AG10" i="4"/>
  <c r="AC10" i="4"/>
  <c r="Y10" i="4"/>
  <c r="U10" i="4"/>
  <c r="Q10" i="4"/>
  <c r="M10" i="4"/>
  <c r="I10" i="4"/>
  <c r="E10" i="4"/>
  <c r="AO9" i="4"/>
  <c r="AK9" i="4"/>
  <c r="AG9" i="4"/>
  <c r="AC9" i="4"/>
  <c r="Y9" i="4"/>
  <c r="U9" i="4"/>
  <c r="U19" i="4" s="1"/>
  <c r="U35" i="4" s="1"/>
  <c r="Q9" i="4"/>
  <c r="M9" i="4"/>
  <c r="I9" i="4"/>
  <c r="E9" i="4"/>
  <c r="AO8" i="4"/>
  <c r="AK8" i="4"/>
  <c r="AG8" i="4"/>
  <c r="AG19" i="4" s="1"/>
  <c r="AG35" i="4" s="1"/>
  <c r="AC8" i="4"/>
  <c r="AC19" i="4" s="1"/>
  <c r="AC35" i="4" s="1"/>
  <c r="Y8" i="4"/>
  <c r="U8" i="4"/>
  <c r="Q8" i="4"/>
  <c r="M8" i="4"/>
  <c r="I8" i="4"/>
  <c r="E8" i="4"/>
  <c r="AB33" i="3"/>
  <c r="AA33" i="3"/>
  <c r="Y33" i="3"/>
  <c r="V33" i="3"/>
  <c r="T33" i="3"/>
  <c r="W33" i="3" s="1"/>
  <c r="Q33" i="3"/>
  <c r="N33" i="3"/>
  <c r="L33" i="3"/>
  <c r="M33" i="3" s="1"/>
  <c r="I33" i="3"/>
  <c r="F33" i="3"/>
  <c r="D33" i="3"/>
  <c r="C33" i="3"/>
  <c r="AC32" i="3"/>
  <c r="AB32" i="3"/>
  <c r="AA32" i="3"/>
  <c r="Y32" i="3"/>
  <c r="X32" i="3"/>
  <c r="V32" i="3"/>
  <c r="U32" i="3"/>
  <c r="T32" i="3"/>
  <c r="R32" i="3"/>
  <c r="Q32" i="3"/>
  <c r="O32" i="3"/>
  <c r="N32" i="3"/>
  <c r="L32" i="3"/>
  <c r="J32" i="3"/>
  <c r="I32" i="3"/>
  <c r="G32" i="3"/>
  <c r="F32" i="3"/>
  <c r="D32" i="3"/>
  <c r="C32" i="3"/>
  <c r="B32" i="3"/>
  <c r="AG31" i="3"/>
  <c r="AF31" i="3"/>
  <c r="AE31" i="3"/>
  <c r="AH31" i="3" s="1"/>
  <c r="AD31" i="3"/>
  <c r="Z31" i="3"/>
  <c r="W31" i="3"/>
  <c r="S31" i="3"/>
  <c r="P31" i="3"/>
  <c r="M31" i="3"/>
  <c r="K31" i="3"/>
  <c r="H31" i="3"/>
  <c r="E31" i="3"/>
  <c r="AG30" i="3"/>
  <c r="AF30" i="3"/>
  <c r="AH30" i="3" s="1"/>
  <c r="AE30" i="3"/>
  <c r="AD30" i="3"/>
  <c r="Z30" i="3"/>
  <c r="W30" i="3"/>
  <c r="S30" i="3"/>
  <c r="P30" i="3"/>
  <c r="M30" i="3"/>
  <c r="K30" i="3"/>
  <c r="H30" i="3"/>
  <c r="E30" i="3"/>
  <c r="AH29" i="3"/>
  <c r="AG29" i="3"/>
  <c r="AF29" i="3"/>
  <c r="AE29" i="3"/>
  <c r="AD29" i="3"/>
  <c r="Z29" i="3"/>
  <c r="W29" i="3"/>
  <c r="S29" i="3"/>
  <c r="P29" i="3"/>
  <c r="M29" i="3"/>
  <c r="K29" i="3"/>
  <c r="H29" i="3"/>
  <c r="E29" i="3"/>
  <c r="AG27" i="3"/>
  <c r="AE27" i="3"/>
  <c r="AD27" i="3"/>
  <c r="Z27" i="3"/>
  <c r="W27" i="3"/>
  <c r="S27" i="3"/>
  <c r="P27" i="3"/>
  <c r="M27" i="3"/>
  <c r="AF27" i="3" s="1"/>
  <c r="K27" i="3"/>
  <c r="H27" i="3"/>
  <c r="E27" i="3"/>
  <c r="AG26" i="3"/>
  <c r="AE26" i="3"/>
  <c r="AE32" i="3" s="1"/>
  <c r="AD26" i="3"/>
  <c r="Z26" i="3"/>
  <c r="W26" i="3"/>
  <c r="S26" i="3"/>
  <c r="P26" i="3"/>
  <c r="M26" i="3"/>
  <c r="AF26" i="3" s="1"/>
  <c r="K26" i="3"/>
  <c r="H26" i="3"/>
  <c r="E26" i="3"/>
  <c r="AG25" i="3"/>
  <c r="AE25" i="3"/>
  <c r="AH25" i="3" s="1"/>
  <c r="AD25" i="3"/>
  <c r="Z25" i="3"/>
  <c r="W25" i="3"/>
  <c r="W32" i="3" s="1"/>
  <c r="S25" i="3"/>
  <c r="P25" i="3"/>
  <c r="M25" i="3"/>
  <c r="AF25" i="3" s="1"/>
  <c r="K25" i="3"/>
  <c r="H25" i="3"/>
  <c r="E25" i="3"/>
  <c r="AG24" i="3"/>
  <c r="AE24" i="3"/>
  <c r="AD24" i="3"/>
  <c r="Z24" i="3"/>
  <c r="W24" i="3"/>
  <c r="S24" i="3"/>
  <c r="P24" i="3"/>
  <c r="M24" i="3"/>
  <c r="AF24" i="3" s="1"/>
  <c r="AH24" i="3" s="1"/>
  <c r="K24" i="3"/>
  <c r="H24" i="3"/>
  <c r="E24" i="3"/>
  <c r="AG23" i="3"/>
  <c r="AE23" i="3"/>
  <c r="AD23" i="3"/>
  <c r="Z23" i="3"/>
  <c r="W23" i="3"/>
  <c r="S23" i="3"/>
  <c r="P23" i="3"/>
  <c r="M23" i="3"/>
  <c r="M32" i="3" s="1"/>
  <c r="K23" i="3"/>
  <c r="H23" i="3"/>
  <c r="E23" i="3"/>
  <c r="AG22" i="3"/>
  <c r="AF22" i="3"/>
  <c r="AE22" i="3"/>
  <c r="AH22" i="3" s="1"/>
  <c r="AD22" i="3"/>
  <c r="AD32" i="3" s="1"/>
  <c r="Z22" i="3"/>
  <c r="W22" i="3"/>
  <c r="S22" i="3"/>
  <c r="P22" i="3"/>
  <c r="M22" i="3"/>
  <c r="K22" i="3"/>
  <c r="H22" i="3"/>
  <c r="E22" i="3"/>
  <c r="E32" i="3" s="1"/>
  <c r="AG21" i="3"/>
  <c r="AG32" i="3" s="1"/>
  <c r="AF21" i="3"/>
  <c r="AE21" i="3"/>
  <c r="AD21" i="3"/>
  <c r="Z21" i="3"/>
  <c r="Z32" i="3" s="1"/>
  <c r="W21" i="3"/>
  <c r="S21" i="3"/>
  <c r="S32" i="3" s="1"/>
  <c r="P21" i="3"/>
  <c r="P32" i="3" s="1"/>
  <c r="M21" i="3"/>
  <c r="K21" i="3"/>
  <c r="K32" i="3" s="1"/>
  <c r="H21" i="3"/>
  <c r="H32" i="3" s="1"/>
  <c r="E21" i="3"/>
  <c r="AC18" i="3"/>
  <c r="AC33" i="3" s="1"/>
  <c r="AD33" i="3" s="1"/>
  <c r="AB18" i="3"/>
  <c r="AA18" i="3"/>
  <c r="Y18" i="3"/>
  <c r="X18" i="3"/>
  <c r="X33" i="3" s="1"/>
  <c r="Z33" i="3" s="1"/>
  <c r="V18" i="3"/>
  <c r="U18" i="3"/>
  <c r="U33" i="3" s="1"/>
  <c r="T18" i="3"/>
  <c r="R18" i="3"/>
  <c r="R33" i="3" s="1"/>
  <c r="Q18" i="3"/>
  <c r="O18" i="3"/>
  <c r="O33" i="3" s="1"/>
  <c r="N18" i="3"/>
  <c r="L18" i="3"/>
  <c r="J18" i="3"/>
  <c r="J33" i="3" s="1"/>
  <c r="I18" i="3"/>
  <c r="G18" i="3"/>
  <c r="G33" i="3" s="1"/>
  <c r="F18" i="3"/>
  <c r="D18" i="3"/>
  <c r="C18" i="3"/>
  <c r="B18" i="3"/>
  <c r="B33" i="3" s="1"/>
  <c r="AG17" i="3"/>
  <c r="AE17" i="3"/>
  <c r="AD17" i="3"/>
  <c r="Z17" i="3"/>
  <c r="W17" i="3"/>
  <c r="S17" i="3"/>
  <c r="P17" i="3"/>
  <c r="M17" i="3"/>
  <c r="AF17" i="3" s="1"/>
  <c r="K17" i="3"/>
  <c r="H17" i="3"/>
  <c r="E17" i="3"/>
  <c r="AG16" i="3"/>
  <c r="AF16" i="3"/>
  <c r="AE16" i="3"/>
  <c r="AH16" i="3" s="1"/>
  <c r="AD16" i="3"/>
  <c r="Z16" i="3"/>
  <c r="W16" i="3"/>
  <c r="S16" i="3"/>
  <c r="P16" i="3"/>
  <c r="M16" i="3"/>
  <c r="K16" i="3"/>
  <c r="H16" i="3"/>
  <c r="E16" i="3"/>
  <c r="AG15" i="3"/>
  <c r="AF15" i="3"/>
  <c r="AH15" i="3" s="1"/>
  <c r="AE15" i="3"/>
  <c r="AD15" i="3"/>
  <c r="Z15" i="3"/>
  <c r="W15" i="3"/>
  <c r="S15" i="3"/>
  <c r="P15" i="3"/>
  <c r="M15" i="3"/>
  <c r="K15" i="3"/>
  <c r="H15" i="3"/>
  <c r="E15" i="3"/>
  <c r="AH13" i="3"/>
  <c r="AG13" i="3"/>
  <c r="AF13" i="3"/>
  <c r="AE13" i="3"/>
  <c r="AD13" i="3"/>
  <c r="Z13" i="3"/>
  <c r="Z18" i="3" s="1"/>
  <c r="W13" i="3"/>
  <c r="S13" i="3"/>
  <c r="P13" i="3"/>
  <c r="M13" i="3"/>
  <c r="K13" i="3"/>
  <c r="H13" i="3"/>
  <c r="E13" i="3"/>
  <c r="AG12" i="3"/>
  <c r="AE12" i="3"/>
  <c r="AD12" i="3"/>
  <c r="Z12" i="3"/>
  <c r="W12" i="3"/>
  <c r="S12" i="3"/>
  <c r="P12" i="3"/>
  <c r="M12" i="3"/>
  <c r="AF12" i="3" s="1"/>
  <c r="K12" i="3"/>
  <c r="H12" i="3"/>
  <c r="E12" i="3"/>
  <c r="AG11" i="3"/>
  <c r="AE11" i="3"/>
  <c r="AH11" i="3" s="1"/>
  <c r="AD11" i="3"/>
  <c r="Z11" i="3"/>
  <c r="W11" i="3"/>
  <c r="S11" i="3"/>
  <c r="P11" i="3"/>
  <c r="P18" i="3" s="1"/>
  <c r="M11" i="3"/>
  <c r="AF11" i="3" s="1"/>
  <c r="K11" i="3"/>
  <c r="H11" i="3"/>
  <c r="E11" i="3"/>
  <c r="AG10" i="3"/>
  <c r="AE10" i="3"/>
  <c r="AH10" i="3" s="1"/>
  <c r="AD10" i="3"/>
  <c r="Z10" i="3"/>
  <c r="W10" i="3"/>
  <c r="S10" i="3"/>
  <c r="P10" i="3"/>
  <c r="M10" i="3"/>
  <c r="AF10" i="3" s="1"/>
  <c r="K10" i="3"/>
  <c r="H10" i="3"/>
  <c r="H18" i="3" s="1"/>
  <c r="E10" i="3"/>
  <c r="AG9" i="3"/>
  <c r="AE9" i="3"/>
  <c r="AD9" i="3"/>
  <c r="Z9" i="3"/>
  <c r="W9" i="3"/>
  <c r="W18" i="3" s="1"/>
  <c r="S9" i="3"/>
  <c r="P9" i="3"/>
  <c r="M9" i="3"/>
  <c r="M18" i="3" s="1"/>
  <c r="K9" i="3"/>
  <c r="H9" i="3"/>
  <c r="E9" i="3"/>
  <c r="AG8" i="3"/>
  <c r="AG18" i="3" s="1"/>
  <c r="AG33" i="3" s="1"/>
  <c r="AE8" i="3"/>
  <c r="AD8" i="3"/>
  <c r="AD18" i="3" s="1"/>
  <c r="Z8" i="3"/>
  <c r="W8" i="3"/>
  <c r="S8" i="3"/>
  <c r="S18" i="3" s="1"/>
  <c r="P8" i="3"/>
  <c r="M8" i="3"/>
  <c r="AF8" i="3" s="1"/>
  <c r="K8" i="3"/>
  <c r="K18" i="3" s="1"/>
  <c r="H8" i="3"/>
  <c r="E8" i="3"/>
  <c r="E18" i="3" s="1"/>
  <c r="E33" i="3" s="1"/>
  <c r="AE34" i="2"/>
  <c r="Z34" i="2"/>
  <c r="R34" i="2"/>
  <c r="J34" i="2"/>
  <c r="G34" i="2"/>
  <c r="B34" i="2"/>
  <c r="AG33" i="2"/>
  <c r="AG34" i="2" s="1"/>
  <c r="AF33" i="2"/>
  <c r="AE33" i="2"/>
  <c r="AC33" i="2"/>
  <c r="AB33" i="2"/>
  <c r="AB34" i="2" s="1"/>
  <c r="Z33" i="2"/>
  <c r="Y33" i="2"/>
  <c r="Y34" i="2" s="1"/>
  <c r="X33" i="2"/>
  <c r="V33" i="2"/>
  <c r="U33" i="2"/>
  <c r="T33" i="2"/>
  <c r="T34" i="2" s="1"/>
  <c r="R33" i="2"/>
  <c r="Q33" i="2"/>
  <c r="Q34" i="2" s="1"/>
  <c r="P33" i="2"/>
  <c r="O33" i="2"/>
  <c r="N33" i="2"/>
  <c r="M33" i="2"/>
  <c r="K33" i="2"/>
  <c r="J33" i="2"/>
  <c r="I33" i="2"/>
  <c r="I34" i="2" s="1"/>
  <c r="G33" i="2"/>
  <c r="F33" i="2"/>
  <c r="D33" i="2"/>
  <c r="D34" i="2" s="1"/>
  <c r="C33" i="2"/>
  <c r="B33" i="2"/>
  <c r="AL32" i="2"/>
  <c r="AK32" i="2"/>
  <c r="AJ32" i="2"/>
  <c r="AI32" i="2"/>
  <c r="AH32" i="2"/>
  <c r="AD32" i="2"/>
  <c r="AA32" i="2"/>
  <c r="W32" i="2"/>
  <c r="S32" i="2"/>
  <c r="O32" i="2"/>
  <c r="L32" i="2"/>
  <c r="H32" i="2"/>
  <c r="E32" i="2"/>
  <c r="AL31" i="2"/>
  <c r="AK31" i="2"/>
  <c r="AJ31" i="2"/>
  <c r="AI31" i="2"/>
  <c r="AH31" i="2"/>
  <c r="AD31" i="2"/>
  <c r="AA31" i="2"/>
  <c r="W31" i="2"/>
  <c r="S31" i="2"/>
  <c r="O31" i="2"/>
  <c r="L31" i="2"/>
  <c r="H31" i="2"/>
  <c r="E31" i="2"/>
  <c r="AK30" i="2"/>
  <c r="AJ30" i="2"/>
  <c r="AI30" i="2"/>
  <c r="AL30" i="2" s="1"/>
  <c r="AH30" i="2"/>
  <c r="AD30" i="2"/>
  <c r="AA30" i="2"/>
  <c r="W30" i="2"/>
  <c r="S30" i="2"/>
  <c r="O30" i="2"/>
  <c r="L30" i="2"/>
  <c r="H30" i="2"/>
  <c r="E30" i="2"/>
  <c r="AK29" i="2"/>
  <c r="AJ29" i="2"/>
  <c r="AI29" i="2"/>
  <c r="AL29" i="2" s="1"/>
  <c r="AH29" i="2"/>
  <c r="AD29" i="2"/>
  <c r="AA29" i="2"/>
  <c r="W29" i="2"/>
  <c r="S29" i="2"/>
  <c r="O29" i="2"/>
  <c r="L29" i="2"/>
  <c r="H29" i="2"/>
  <c r="E29" i="2"/>
  <c r="AK28" i="2"/>
  <c r="AL28" i="2" s="1"/>
  <c r="AJ28" i="2"/>
  <c r="AI28" i="2"/>
  <c r="AH28" i="2"/>
  <c r="AD28" i="2"/>
  <c r="AA28" i="2"/>
  <c r="W28" i="2"/>
  <c r="S28" i="2"/>
  <c r="O28" i="2"/>
  <c r="L28" i="2"/>
  <c r="H28" i="2"/>
  <c r="E28" i="2"/>
  <c r="AK27" i="2"/>
  <c r="AJ27" i="2"/>
  <c r="AI27" i="2"/>
  <c r="AL27" i="2" s="1"/>
  <c r="AH27" i="2"/>
  <c r="AD27" i="2"/>
  <c r="AA27" i="2"/>
  <c r="W27" i="2"/>
  <c r="S27" i="2"/>
  <c r="O27" i="2"/>
  <c r="L27" i="2"/>
  <c r="H27" i="2"/>
  <c r="E27" i="2"/>
  <c r="AK26" i="2"/>
  <c r="AJ26" i="2"/>
  <c r="AI26" i="2"/>
  <c r="AL26" i="2" s="1"/>
  <c r="AH26" i="2"/>
  <c r="AD26" i="2"/>
  <c r="AA26" i="2"/>
  <c r="W26" i="2"/>
  <c r="S26" i="2"/>
  <c r="O26" i="2"/>
  <c r="L26" i="2"/>
  <c r="H26" i="2"/>
  <c r="E26" i="2"/>
  <c r="AK25" i="2"/>
  <c r="AJ25" i="2"/>
  <c r="AL25" i="2" s="1"/>
  <c r="AI25" i="2"/>
  <c r="AH25" i="2"/>
  <c r="AD25" i="2"/>
  <c r="AA25" i="2"/>
  <c r="W25" i="2"/>
  <c r="W33" i="2" s="1"/>
  <c r="S25" i="2"/>
  <c r="O25" i="2"/>
  <c r="L25" i="2"/>
  <c r="L33" i="2" s="1"/>
  <c r="H25" i="2"/>
  <c r="E25" i="2"/>
  <c r="AL24" i="2"/>
  <c r="AK24" i="2"/>
  <c r="AJ24" i="2"/>
  <c r="AI24" i="2"/>
  <c r="AH24" i="2"/>
  <c r="AD24" i="2"/>
  <c r="AA24" i="2"/>
  <c r="W24" i="2"/>
  <c r="S24" i="2"/>
  <c r="O24" i="2"/>
  <c r="L24" i="2"/>
  <c r="H24" i="2"/>
  <c r="E24" i="2"/>
  <c r="E33" i="2" s="1"/>
  <c r="AK23" i="2"/>
  <c r="AJ23" i="2"/>
  <c r="AI23" i="2"/>
  <c r="AL23" i="2" s="1"/>
  <c r="AH23" i="2"/>
  <c r="AD23" i="2"/>
  <c r="AD33" i="2" s="1"/>
  <c r="AA23" i="2"/>
  <c r="W23" i="2"/>
  <c r="S23" i="2"/>
  <c r="O23" i="2"/>
  <c r="L23" i="2"/>
  <c r="H23" i="2"/>
  <c r="E23" i="2"/>
  <c r="AK22" i="2"/>
  <c r="AK33" i="2" s="1"/>
  <c r="AJ22" i="2"/>
  <c r="AI22" i="2"/>
  <c r="AI33" i="2" s="1"/>
  <c r="AH22" i="2"/>
  <c r="AH33" i="2" s="1"/>
  <c r="AD22" i="2"/>
  <c r="AA22" i="2"/>
  <c r="AA33" i="2" s="1"/>
  <c r="W22" i="2"/>
  <c r="S22" i="2"/>
  <c r="S33" i="2" s="1"/>
  <c r="O22" i="2"/>
  <c r="L22" i="2"/>
  <c r="H22" i="2"/>
  <c r="H33" i="2" s="1"/>
  <c r="E22" i="2"/>
  <c r="AG19" i="2"/>
  <c r="AF19" i="2"/>
  <c r="AF34" i="2" s="1"/>
  <c r="AE19" i="2"/>
  <c r="AC19" i="2"/>
  <c r="AC34" i="2" s="1"/>
  <c r="AB19" i="2"/>
  <c r="Z19" i="2"/>
  <c r="Y19" i="2"/>
  <c r="X19" i="2"/>
  <c r="X34" i="2" s="1"/>
  <c r="AA34" i="2" s="1"/>
  <c r="V19" i="2"/>
  <c r="V34" i="2" s="1"/>
  <c r="U19" i="2"/>
  <c r="U34" i="2" s="1"/>
  <c r="T19" i="2"/>
  <c r="R19" i="2"/>
  <c r="Q19" i="2"/>
  <c r="P19" i="2"/>
  <c r="P34" i="2" s="1"/>
  <c r="S34" i="2" s="1"/>
  <c r="N19" i="2"/>
  <c r="N34" i="2" s="1"/>
  <c r="M19" i="2"/>
  <c r="M34" i="2" s="1"/>
  <c r="K19" i="2"/>
  <c r="K34" i="2" s="1"/>
  <c r="J19" i="2"/>
  <c r="I19" i="2"/>
  <c r="G19" i="2"/>
  <c r="F19" i="2"/>
  <c r="F34" i="2" s="1"/>
  <c r="H34" i="2" s="1"/>
  <c r="D19" i="2"/>
  <c r="C19" i="2"/>
  <c r="C34" i="2" s="1"/>
  <c r="B19" i="2"/>
  <c r="AK18" i="2"/>
  <c r="AL18" i="2" s="1"/>
  <c r="AJ18" i="2"/>
  <c r="AI18" i="2"/>
  <c r="AH18" i="2"/>
  <c r="AD18" i="2"/>
  <c r="AA18" i="2"/>
  <c r="W18" i="2"/>
  <c r="S18" i="2"/>
  <c r="O18" i="2"/>
  <c r="L18" i="2"/>
  <c r="H18" i="2"/>
  <c r="E18" i="2"/>
  <c r="AK17" i="2"/>
  <c r="AJ17" i="2"/>
  <c r="AI17" i="2"/>
  <c r="AL17" i="2" s="1"/>
  <c r="AH17" i="2"/>
  <c r="AD17" i="2"/>
  <c r="AA17" i="2"/>
  <c r="W17" i="2"/>
  <c r="S17" i="2"/>
  <c r="O17" i="2"/>
  <c r="L17" i="2"/>
  <c r="H17" i="2"/>
  <c r="E17" i="2"/>
  <c r="AK16" i="2"/>
  <c r="AJ16" i="2"/>
  <c r="AI16" i="2"/>
  <c r="AL16" i="2" s="1"/>
  <c r="AH16" i="2"/>
  <c r="AD16" i="2"/>
  <c r="AA16" i="2"/>
  <c r="W16" i="2"/>
  <c r="S16" i="2"/>
  <c r="O16" i="2"/>
  <c r="L16" i="2"/>
  <c r="H16" i="2"/>
  <c r="E16" i="2"/>
  <c r="S15" i="2"/>
  <c r="AK14" i="2"/>
  <c r="AL14" i="2" s="1"/>
  <c r="AJ14" i="2"/>
  <c r="AI14" i="2"/>
  <c r="AH14" i="2"/>
  <c r="AD14" i="2"/>
  <c r="AA14" i="2"/>
  <c r="W14" i="2"/>
  <c r="S14" i="2"/>
  <c r="O14" i="2"/>
  <c r="L14" i="2"/>
  <c r="H14" i="2"/>
  <c r="E14" i="2"/>
  <c r="E19" i="2" s="1"/>
  <c r="AK13" i="2"/>
  <c r="AJ13" i="2"/>
  <c r="AI13" i="2"/>
  <c r="AL13" i="2" s="1"/>
  <c r="AH13" i="2"/>
  <c r="AD13" i="2"/>
  <c r="AA13" i="2"/>
  <c r="W13" i="2"/>
  <c r="S13" i="2"/>
  <c r="O13" i="2"/>
  <c r="L13" i="2"/>
  <c r="H13" i="2"/>
  <c r="E13" i="2"/>
  <c r="AK12" i="2"/>
  <c r="AJ12" i="2"/>
  <c r="AI12" i="2"/>
  <c r="AL12" i="2" s="1"/>
  <c r="AH12" i="2"/>
  <c r="AH19" i="2" s="1"/>
  <c r="AD12" i="2"/>
  <c r="AA12" i="2"/>
  <c r="W12" i="2"/>
  <c r="S12" i="2"/>
  <c r="O12" i="2"/>
  <c r="L12" i="2"/>
  <c r="H12" i="2"/>
  <c r="E12" i="2"/>
  <c r="AK11" i="2"/>
  <c r="AJ11" i="2"/>
  <c r="AL11" i="2" s="1"/>
  <c r="AI11" i="2"/>
  <c r="AH11" i="2"/>
  <c r="AD11" i="2"/>
  <c r="AA11" i="2"/>
  <c r="W11" i="2"/>
  <c r="S11" i="2"/>
  <c r="O11" i="2"/>
  <c r="L11" i="2"/>
  <c r="H11" i="2"/>
  <c r="E11" i="2"/>
  <c r="AL10" i="2"/>
  <c r="AK10" i="2"/>
  <c r="AJ10" i="2"/>
  <c r="AI10" i="2"/>
  <c r="AH10" i="2"/>
  <c r="AD10" i="2"/>
  <c r="AA10" i="2"/>
  <c r="W10" i="2"/>
  <c r="S10" i="2"/>
  <c r="O10" i="2"/>
  <c r="L10" i="2"/>
  <c r="H10" i="2"/>
  <c r="E10" i="2"/>
  <c r="AK9" i="2"/>
  <c r="AJ9" i="2"/>
  <c r="AI9" i="2"/>
  <c r="AL9" i="2" s="1"/>
  <c r="AH9" i="2"/>
  <c r="AD9" i="2"/>
  <c r="AA9" i="2"/>
  <c r="W9" i="2"/>
  <c r="S9" i="2"/>
  <c r="O9" i="2"/>
  <c r="L9" i="2"/>
  <c r="H9" i="2"/>
  <c r="E9" i="2"/>
  <c r="AK8" i="2"/>
  <c r="AJ8" i="2"/>
  <c r="AJ19" i="2" s="1"/>
  <c r="AI8" i="2"/>
  <c r="AI19" i="2" s="1"/>
  <c r="AH8" i="2"/>
  <c r="AD8" i="2"/>
  <c r="AD19" i="2" s="1"/>
  <c r="AA8" i="2"/>
  <c r="AA19" i="2" s="1"/>
  <c r="W8" i="2"/>
  <c r="W19" i="2" s="1"/>
  <c r="S8" i="2"/>
  <c r="S19" i="2" s="1"/>
  <c r="O8" i="2"/>
  <c r="O19" i="2" s="1"/>
  <c r="O34" i="2" s="1"/>
  <c r="L8" i="2"/>
  <c r="L19" i="2" s="1"/>
  <c r="L34" i="2" s="1"/>
  <c r="H8" i="2"/>
  <c r="H19" i="2" s="1"/>
  <c r="E8" i="2"/>
  <c r="AD34" i="1"/>
  <c r="V34" i="1"/>
  <c r="N34" i="1"/>
  <c r="K34" i="1"/>
  <c r="F34" i="1"/>
  <c r="H34" i="1" s="1"/>
  <c r="C34" i="1"/>
  <c r="AH33" i="1"/>
  <c r="AG33" i="1"/>
  <c r="AF33" i="1"/>
  <c r="AD33" i="1"/>
  <c r="AC33" i="1"/>
  <c r="AB33" i="1"/>
  <c r="Z33" i="1"/>
  <c r="Y33" i="1"/>
  <c r="X33" i="1"/>
  <c r="V33" i="1"/>
  <c r="U33" i="1"/>
  <c r="T33" i="1"/>
  <c r="R33" i="1"/>
  <c r="Q33" i="1"/>
  <c r="P33" i="1"/>
  <c r="O33" i="1"/>
  <c r="N33" i="1"/>
  <c r="M33" i="1"/>
  <c r="K33" i="1"/>
  <c r="J33" i="1"/>
  <c r="I33" i="1"/>
  <c r="G33" i="1"/>
  <c r="F33" i="1"/>
  <c r="D33" i="1"/>
  <c r="C33" i="1"/>
  <c r="AL32" i="1"/>
  <c r="AK32" i="1"/>
  <c r="AM32" i="1" s="1"/>
  <c r="AJ32" i="1"/>
  <c r="AI32" i="1"/>
  <c r="AE32" i="1"/>
  <c r="AA32" i="1"/>
  <c r="W32" i="1"/>
  <c r="S32" i="1"/>
  <c r="O32" i="1"/>
  <c r="L32" i="1"/>
  <c r="H32" i="1"/>
  <c r="E32" i="1"/>
  <c r="AM31" i="1"/>
  <c r="AL31" i="1"/>
  <c r="AK31" i="1"/>
  <c r="AJ31" i="1"/>
  <c r="AI31" i="1"/>
  <c r="AE31" i="1"/>
  <c r="AA31" i="1"/>
  <c r="W31" i="1"/>
  <c r="S31" i="1"/>
  <c r="O31" i="1"/>
  <c r="L31" i="1"/>
  <c r="H31" i="1"/>
  <c r="E31" i="1"/>
  <c r="AL30" i="1"/>
  <c r="AK30" i="1"/>
  <c r="AJ30" i="1"/>
  <c r="AM30" i="1" s="1"/>
  <c r="AI30" i="1"/>
  <c r="AE30" i="1"/>
  <c r="AA30" i="1"/>
  <c r="W30" i="1"/>
  <c r="S30" i="1"/>
  <c r="O30" i="1"/>
  <c r="L30" i="1"/>
  <c r="H30" i="1"/>
  <c r="E30" i="1"/>
  <c r="AL29" i="1"/>
  <c r="AK29" i="1"/>
  <c r="AJ29" i="1"/>
  <c r="AM29" i="1" s="1"/>
  <c r="AI29" i="1"/>
  <c r="AE29" i="1"/>
  <c r="AA29" i="1"/>
  <c r="W29" i="1"/>
  <c r="S29" i="1"/>
  <c r="O29" i="1"/>
  <c r="L29" i="1"/>
  <c r="H29" i="1"/>
  <c r="E29" i="1"/>
  <c r="AL28" i="1"/>
  <c r="AK28" i="1"/>
  <c r="AM28" i="1"/>
  <c r="AI28" i="1"/>
  <c r="AE28" i="1"/>
  <c r="AA28" i="1"/>
  <c r="W28" i="1"/>
  <c r="S28" i="1"/>
  <c r="O28" i="1"/>
  <c r="L28" i="1"/>
  <c r="H28" i="1"/>
  <c r="E28" i="1"/>
  <c r="AL27" i="1"/>
  <c r="AM27" i="1" s="1"/>
  <c r="AK27" i="1"/>
  <c r="AJ27" i="1"/>
  <c r="AI27" i="1"/>
  <c r="AE27" i="1"/>
  <c r="AA27" i="1"/>
  <c r="W27" i="1"/>
  <c r="S27" i="1"/>
  <c r="O27" i="1"/>
  <c r="L27" i="1"/>
  <c r="H27" i="1"/>
  <c r="E27" i="1"/>
  <c r="AL26" i="1"/>
  <c r="AK26" i="1"/>
  <c r="AM26" i="1"/>
  <c r="AI26" i="1"/>
  <c r="AE26" i="1"/>
  <c r="AA26" i="1"/>
  <c r="W26" i="1"/>
  <c r="S26" i="1"/>
  <c r="O26" i="1"/>
  <c r="L26" i="1"/>
  <c r="H26" i="1"/>
  <c r="E26" i="1"/>
  <c r="AL25" i="1"/>
  <c r="AK25" i="1"/>
  <c r="AJ25" i="1"/>
  <c r="AM25" i="1" s="1"/>
  <c r="AI25" i="1"/>
  <c r="AE25" i="1"/>
  <c r="AA25" i="1"/>
  <c r="W25" i="1"/>
  <c r="W33" i="1" s="1"/>
  <c r="S25" i="1"/>
  <c r="O25" i="1"/>
  <c r="L25" i="1"/>
  <c r="L33" i="1" s="1"/>
  <c r="H25" i="1"/>
  <c r="E25" i="1"/>
  <c r="AL24" i="1"/>
  <c r="AK24" i="1"/>
  <c r="AM24" i="1" s="1"/>
  <c r="AJ24" i="1"/>
  <c r="AI24" i="1"/>
  <c r="AE24" i="1"/>
  <c r="AA24" i="1"/>
  <c r="W24" i="1"/>
  <c r="S24" i="1"/>
  <c r="O24" i="1"/>
  <c r="L24" i="1"/>
  <c r="H24" i="1"/>
  <c r="E24" i="1"/>
  <c r="AM23" i="1"/>
  <c r="AL23" i="1"/>
  <c r="AK23" i="1"/>
  <c r="AJ23" i="1"/>
  <c r="AI23" i="1"/>
  <c r="AE23" i="1"/>
  <c r="AE33" i="1" s="1"/>
  <c r="AA23" i="1"/>
  <c r="W23" i="1"/>
  <c r="S23" i="1"/>
  <c r="O23" i="1"/>
  <c r="L23" i="1"/>
  <c r="H23" i="1"/>
  <c r="E23" i="1"/>
  <c r="AL22" i="1"/>
  <c r="AL33" i="1" s="1"/>
  <c r="AK22" i="1"/>
  <c r="AK33" i="1" s="1"/>
  <c r="AJ22" i="1"/>
  <c r="AJ33" i="1" s="1"/>
  <c r="AI22" i="1"/>
  <c r="AI33" i="1" s="1"/>
  <c r="AE22" i="1"/>
  <c r="AA22" i="1"/>
  <c r="AA33" i="1" s="1"/>
  <c r="W22" i="1"/>
  <c r="S22" i="1"/>
  <c r="S33" i="1" s="1"/>
  <c r="O22" i="1"/>
  <c r="L22" i="1"/>
  <c r="H22" i="1"/>
  <c r="H33" i="1" s="1"/>
  <c r="E22" i="1"/>
  <c r="E33" i="1" s="1"/>
  <c r="AH19" i="1"/>
  <c r="AH34" i="1" s="1"/>
  <c r="AG19" i="1"/>
  <c r="AG34" i="1" s="1"/>
  <c r="AF19" i="1"/>
  <c r="AF34" i="1" s="1"/>
  <c r="AD19" i="1"/>
  <c r="AC19" i="1"/>
  <c r="AC34" i="1" s="1"/>
  <c r="AB19" i="1"/>
  <c r="AB34" i="1" s="1"/>
  <c r="AE34" i="1" s="1"/>
  <c r="Z19" i="1"/>
  <c r="Z34" i="1" s="1"/>
  <c r="Y19" i="1"/>
  <c r="Y34" i="1" s="1"/>
  <c r="X19" i="1"/>
  <c r="X34" i="1" s="1"/>
  <c r="V19" i="1"/>
  <c r="U19" i="1"/>
  <c r="U34" i="1" s="1"/>
  <c r="T19" i="1"/>
  <c r="T34" i="1" s="1"/>
  <c r="W34" i="1" s="1"/>
  <c r="R19" i="1"/>
  <c r="R34" i="1" s="1"/>
  <c r="Q19" i="1"/>
  <c r="Q34" i="1" s="1"/>
  <c r="P19" i="1"/>
  <c r="P34" i="1" s="1"/>
  <c r="S34" i="1" s="1"/>
  <c r="N19" i="1"/>
  <c r="M19" i="1"/>
  <c r="M34" i="1" s="1"/>
  <c r="K19" i="1"/>
  <c r="J19" i="1"/>
  <c r="J34" i="1" s="1"/>
  <c r="I19" i="1"/>
  <c r="I34" i="1" s="1"/>
  <c r="G19" i="1"/>
  <c r="G34" i="1" s="1"/>
  <c r="F19" i="1"/>
  <c r="D19" i="1"/>
  <c r="D34" i="1" s="1"/>
  <c r="C19" i="1"/>
  <c r="B34" i="1"/>
  <c r="AM18" i="1"/>
  <c r="AL18" i="1"/>
  <c r="AK18" i="1"/>
  <c r="AJ18" i="1"/>
  <c r="AI18" i="1"/>
  <c r="AE18" i="1"/>
  <c r="AA18" i="1"/>
  <c r="W18" i="1"/>
  <c r="S18" i="1"/>
  <c r="O18" i="1"/>
  <c r="L18" i="1"/>
  <c r="H18" i="1"/>
  <c r="E18" i="1"/>
  <c r="AL17" i="1"/>
  <c r="AK17" i="1"/>
  <c r="AJ17" i="1"/>
  <c r="AM17" i="1" s="1"/>
  <c r="AI17" i="1"/>
  <c r="AE17" i="1"/>
  <c r="AA17" i="1"/>
  <c r="W17" i="1"/>
  <c r="O17" i="1"/>
  <c r="L17" i="1"/>
  <c r="H17" i="1"/>
  <c r="E17" i="1"/>
  <c r="AL16" i="1"/>
  <c r="AK16" i="1"/>
  <c r="AJ16" i="1"/>
  <c r="AM16" i="1" s="1"/>
  <c r="AI16" i="1"/>
  <c r="AE16" i="1"/>
  <c r="AA16" i="1"/>
  <c r="W16" i="1"/>
  <c r="S16" i="1"/>
  <c r="O16" i="1"/>
  <c r="L16" i="1"/>
  <c r="H16" i="1"/>
  <c r="E16" i="1"/>
  <c r="S15" i="1"/>
  <c r="AL14" i="1"/>
  <c r="AK14" i="1"/>
  <c r="AJ14" i="1"/>
  <c r="AM14" i="1" s="1"/>
  <c r="AI14" i="1"/>
  <c r="AE14" i="1"/>
  <c r="AA14" i="1"/>
  <c r="W14" i="1"/>
  <c r="S14" i="1"/>
  <c r="O14" i="1"/>
  <c r="L14" i="1"/>
  <c r="H14" i="1"/>
  <c r="E14" i="1"/>
  <c r="AL13" i="1"/>
  <c r="AM13" i="1" s="1"/>
  <c r="AK13" i="1"/>
  <c r="AJ13" i="1"/>
  <c r="AI13" i="1"/>
  <c r="AE13" i="1"/>
  <c r="AA13" i="1"/>
  <c r="W13" i="1"/>
  <c r="S13" i="1"/>
  <c r="O13" i="1"/>
  <c r="L13" i="1"/>
  <c r="H13" i="1"/>
  <c r="E13" i="1"/>
  <c r="AL12" i="1"/>
  <c r="AL34" i="1" s="1"/>
  <c r="AK12" i="1"/>
  <c r="AJ12" i="1"/>
  <c r="AM12" i="1" s="1"/>
  <c r="AI12" i="1"/>
  <c r="AE12" i="1"/>
  <c r="AA12" i="1"/>
  <c r="W12" i="1"/>
  <c r="S12" i="1"/>
  <c r="O12" i="1"/>
  <c r="O19" i="1" s="1"/>
  <c r="O34" i="1" s="1"/>
  <c r="L12" i="1"/>
  <c r="H12" i="1"/>
  <c r="E12" i="1"/>
  <c r="AL11" i="1"/>
  <c r="AK11" i="1"/>
  <c r="AM11" i="1" s="1"/>
  <c r="AJ11" i="1"/>
  <c r="AI11" i="1"/>
  <c r="AE11" i="1"/>
  <c r="AA11" i="1"/>
  <c r="W11" i="1"/>
  <c r="S11" i="1"/>
  <c r="O11" i="1"/>
  <c r="L11" i="1"/>
  <c r="H11" i="1"/>
  <c r="E11" i="1"/>
  <c r="AL10" i="1"/>
  <c r="AK10" i="1"/>
  <c r="AM10" i="1" s="1"/>
  <c r="AJ10" i="1"/>
  <c r="AI10" i="1"/>
  <c r="AE10" i="1"/>
  <c r="AA10" i="1"/>
  <c r="W10" i="1"/>
  <c r="W19" i="1" s="1"/>
  <c r="S10" i="1"/>
  <c r="O10" i="1"/>
  <c r="L10" i="1"/>
  <c r="L19" i="1" s="1"/>
  <c r="L34" i="1" s="1"/>
  <c r="H10" i="1"/>
  <c r="E10" i="1"/>
  <c r="AM9" i="1"/>
  <c r="AL9" i="1"/>
  <c r="AK9" i="1"/>
  <c r="AJ9" i="1"/>
  <c r="AI9" i="1"/>
  <c r="AE9" i="1"/>
  <c r="AA9" i="1"/>
  <c r="W9" i="1"/>
  <c r="S9" i="1"/>
  <c r="O9" i="1"/>
  <c r="L9" i="1"/>
  <c r="H9" i="1"/>
  <c r="E9" i="1"/>
  <c r="E19" i="1" s="1"/>
  <c r="AL8" i="1"/>
  <c r="AK8" i="1"/>
  <c r="AK34" i="1" s="1"/>
  <c r="AJ8" i="1"/>
  <c r="AM8" i="1" s="1"/>
  <c r="AI8" i="1"/>
  <c r="AE8" i="1"/>
  <c r="AE19" i="1" s="1"/>
  <c r="AA8" i="1"/>
  <c r="AA19" i="1" s="1"/>
  <c r="W8" i="1"/>
  <c r="S8" i="1"/>
  <c r="S19" i="1" s="1"/>
  <c r="O8" i="1"/>
  <c r="L8" i="1"/>
  <c r="H8" i="1"/>
  <c r="H19" i="1" s="1"/>
  <c r="AN9" i="9" l="1"/>
  <c r="AN11" i="9"/>
  <c r="I19" i="9"/>
  <c r="AN32" i="9"/>
  <c r="M19" i="9"/>
  <c r="AN18" i="9"/>
  <c r="AN10" i="9"/>
  <c r="AN12" i="9"/>
  <c r="AL19" i="9"/>
  <c r="AN23" i="9"/>
  <c r="AN16" i="9"/>
  <c r="AF19" i="9"/>
  <c r="AN30" i="9"/>
  <c r="AN17" i="9"/>
  <c r="P19" i="9"/>
  <c r="AN31" i="9"/>
  <c r="T19" i="9"/>
  <c r="AN25" i="9"/>
  <c r="X19" i="9"/>
  <c r="AM19" i="9"/>
  <c r="AB19" i="9"/>
  <c r="J34" i="9"/>
  <c r="AE34" i="9"/>
  <c r="AJ19" i="9"/>
  <c r="AI34" i="9"/>
  <c r="AH34" i="9"/>
  <c r="AG34" i="9"/>
  <c r="AD34" i="9"/>
  <c r="AC34" i="9"/>
  <c r="AA34" i="9"/>
  <c r="Z34" i="9"/>
  <c r="Y34" i="9"/>
  <c r="W34" i="9"/>
  <c r="V34" i="9"/>
  <c r="U34" i="9"/>
  <c r="S34" i="9"/>
  <c r="R34" i="9"/>
  <c r="Q34" i="9"/>
  <c r="AN22" i="9"/>
  <c r="O34" i="9"/>
  <c r="N34" i="9"/>
  <c r="K34" i="9"/>
  <c r="F34" i="9"/>
  <c r="AN28" i="9"/>
  <c r="AN24" i="9"/>
  <c r="AN26" i="9"/>
  <c r="AN27" i="9"/>
  <c r="AN13" i="9"/>
  <c r="G34" i="9"/>
  <c r="AK19" i="9"/>
  <c r="E33" i="9"/>
  <c r="M33" i="9"/>
  <c r="T33" i="9"/>
  <c r="X33" i="9"/>
  <c r="AB33" i="9"/>
  <c r="AF33" i="9"/>
  <c r="AF34" i="9" s="1"/>
  <c r="AJ33" i="9"/>
  <c r="AJ34" i="9" s="1"/>
  <c r="AK33" i="9"/>
  <c r="AL33" i="9"/>
  <c r="AM33" i="9"/>
  <c r="L34" i="9"/>
  <c r="P33" i="9"/>
  <c r="AH27" i="3"/>
  <c r="P33" i="3"/>
  <c r="R35" i="4"/>
  <c r="AA34" i="1"/>
  <c r="AI34" i="2"/>
  <c r="E34" i="2"/>
  <c r="AH8" i="3"/>
  <c r="AH18" i="3" s="1"/>
  <c r="S33" i="3"/>
  <c r="P33" i="6"/>
  <c r="E33" i="6"/>
  <c r="M33" i="6"/>
  <c r="AH23" i="3"/>
  <c r="E34" i="1"/>
  <c r="AD34" i="2"/>
  <c r="AH12" i="3"/>
  <c r="AH17" i="3"/>
  <c r="H33" i="3"/>
  <c r="X35" i="5"/>
  <c r="P35" i="5"/>
  <c r="I35" i="5"/>
  <c r="AE33" i="6"/>
  <c r="K33" i="3"/>
  <c r="Q35" i="4"/>
  <c r="AI34" i="1"/>
  <c r="W34" i="2"/>
  <c r="AH34" i="2"/>
  <c r="AM33" i="6"/>
  <c r="AJ33" i="2"/>
  <c r="AJ34" i="2" s="1"/>
  <c r="AE33" i="3"/>
  <c r="AH21" i="3"/>
  <c r="AF23" i="3"/>
  <c r="AF32" i="3" s="1"/>
  <c r="AJ34" i="1"/>
  <c r="AH26" i="3"/>
  <c r="E19" i="4"/>
  <c r="E35" i="4" s="1"/>
  <c r="M19" i="4"/>
  <c r="M35" i="4" s="1"/>
  <c r="V35" i="4"/>
  <c r="AM22" i="1"/>
  <c r="AM33" i="1" s="1"/>
  <c r="AL8" i="2"/>
  <c r="AL19" i="2" s="1"/>
  <c r="AL22" i="2"/>
  <c r="AL33" i="2" s="1"/>
  <c r="AK19" i="2"/>
  <c r="AK34" i="2" s="1"/>
  <c r="AF9" i="3"/>
  <c r="AH9" i="3" s="1"/>
  <c r="H35" i="5"/>
  <c r="I34" i="9" l="1"/>
  <c r="E34" i="9"/>
  <c r="AL34" i="9"/>
  <c r="T34" i="9"/>
  <c r="AN33" i="9"/>
  <c r="AB34" i="9"/>
  <c r="M34" i="9"/>
  <c r="X34" i="9"/>
  <c r="AN19" i="9"/>
  <c r="P34" i="9"/>
  <c r="AM34" i="9"/>
  <c r="AK34" i="9"/>
  <c r="AL34" i="2"/>
  <c r="AF18" i="3"/>
  <c r="AF33" i="3" s="1"/>
  <c r="AH32" i="3"/>
  <c r="AH33" i="3"/>
  <c r="AN34" i="9" l="1"/>
</calcChain>
</file>

<file path=xl/sharedStrings.xml><?xml version="1.0" encoding="utf-8"?>
<sst xmlns="http://schemas.openxmlformats.org/spreadsheetml/2006/main" count="726" uniqueCount="68">
  <si>
    <t>4B: Enrollment by Full-time/Part-time, Degree- seeking status, Gender &amp; RaceEthnicity</t>
  </si>
  <si>
    <t>Fall 2024</t>
  </si>
  <si>
    <t>American Indian</t>
  </si>
  <si>
    <t>Asian</t>
  </si>
  <si>
    <t>Black</t>
  </si>
  <si>
    <t>Hawaiian</t>
  </si>
  <si>
    <t>Hispanic</t>
  </si>
  <si>
    <t>Non Resident Alien</t>
  </si>
  <si>
    <t>Not Specified</t>
  </si>
  <si>
    <t>Two or More Races</t>
  </si>
  <si>
    <t>White</t>
  </si>
  <si>
    <t>Total</t>
  </si>
  <si>
    <t xml:space="preserve">Women </t>
  </si>
  <si>
    <t>Men</t>
  </si>
  <si>
    <t xml:space="preserve">Unknown </t>
  </si>
  <si>
    <t xml:space="preserve">Total </t>
  </si>
  <si>
    <t xml:space="preserve">Men </t>
  </si>
  <si>
    <t>Unknown</t>
  </si>
  <si>
    <t>UNDERGRADUATE</t>
  </si>
  <si>
    <t>1ST-TIME FRESHMEN</t>
  </si>
  <si>
    <t>OTHER 1ST-YEAR</t>
  </si>
  <si>
    <t>2ND-YEAR</t>
  </si>
  <si>
    <t>3RD-YEAR</t>
  </si>
  <si>
    <t>4TH-YEAR PLUS</t>
  </si>
  <si>
    <t>Unclassified</t>
  </si>
  <si>
    <t>OTHER-NON-DEGR-UG</t>
  </si>
  <si>
    <t>GRADUATE</t>
  </si>
  <si>
    <t>1ST-TIME GRADS</t>
  </si>
  <si>
    <t>OTHER GRADS</t>
  </si>
  <si>
    <t>NON-DEGREE-GR</t>
  </si>
  <si>
    <t>TOTAL</t>
  </si>
  <si>
    <t>UG-CERTIFICATE</t>
  </si>
  <si>
    <t>UNIVERSITY TOTAL</t>
  </si>
  <si>
    <t>Fall 2023</t>
  </si>
  <si>
    <t>FULL-TIME</t>
  </si>
  <si>
    <t>PART-TIME</t>
  </si>
  <si>
    <t>Fall 2022</t>
  </si>
  <si>
    <t>Note: This table follows federal reporting rules.</t>
  </si>
  <si>
    <t>Fall 2021</t>
  </si>
  <si>
    <t>Fall 2020</t>
  </si>
  <si>
    <t xml:space="preserve">Male </t>
  </si>
  <si>
    <t>Female</t>
  </si>
  <si>
    <t>FULL- TIME</t>
  </si>
  <si>
    <t>UNDERGRAUATE</t>
  </si>
  <si>
    <t>UNCLASSIFIED</t>
  </si>
  <si>
    <t>Fall 2019</t>
  </si>
  <si>
    <t>Fall 2018</t>
  </si>
  <si>
    <t>Fall 2017</t>
  </si>
  <si>
    <t>American Indian/Alaska Native</t>
  </si>
  <si>
    <t>Black/African American</t>
  </si>
  <si>
    <t>Hispanic/Latino</t>
  </si>
  <si>
    <t>Native Hawaiian/Pacific Island</t>
  </si>
  <si>
    <t>Two or more races</t>
  </si>
  <si>
    <t>OTHER-NON-DEGREE-UG</t>
  </si>
  <si>
    <t>Fall 2016</t>
  </si>
  <si>
    <t>Hawaiian Native/Pacific Islander</t>
  </si>
  <si>
    <t xml:space="preserve">Unknow </t>
  </si>
  <si>
    <t xml:space="preserve">FULL TIME </t>
  </si>
  <si>
    <t xml:space="preserve">UNDERGRADUATE </t>
  </si>
  <si>
    <t xml:space="preserve"> Degree Seeking</t>
  </si>
  <si>
    <t>Degree Seeking</t>
  </si>
  <si>
    <t>FULL TIME TOTAL</t>
  </si>
  <si>
    <t xml:space="preserve"> PART  TIME</t>
  </si>
  <si>
    <t>Other Grads</t>
  </si>
  <si>
    <t>PART TIME -TOTAL</t>
  </si>
  <si>
    <t>This table follows federal reporting rules.</t>
  </si>
  <si>
    <t xml:space="preserve">FULL - TIME  </t>
  </si>
  <si>
    <t>PART -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</si>
</sst>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6" fillId="0" borderId="0" xfId="0" applyFont="1"/>
    <xf numFmtId="0" fontId="0" fillId="0" borderId="2" xfId="0" applyBorder="1"/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/>
    <xf numFmtId="0" fontId="18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/>
    <xf numFmtId="164" fontId="1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7650" cy="190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8752-07F2-4315-BC05-6A589C0982E7}">
  <dimension ref="A1:OO35"/>
  <sheetViews>
    <sheetView tabSelected="1" zoomScale="80" zoomScaleNormal="80" workbookViewId="0">
      <selection activeCell="E39" sqref="E39"/>
    </sheetView>
  </sheetViews>
  <sheetFormatPr defaultRowHeight="15" x14ac:dyDescent="0.25"/>
  <cols>
    <col min="1" max="1" width="26.28515625" style="88" customWidth="1"/>
    <col min="2" max="2" width="10.28515625" style="88" customWidth="1"/>
    <col min="3" max="3" width="8.85546875" style="88" customWidth="1"/>
    <col min="4" max="4" width="9.28515625" style="88" customWidth="1"/>
    <col min="5" max="39" width="9.140625" style="88"/>
    <col min="40" max="40" width="10.42578125" style="88" customWidth="1"/>
    <col min="41" max="41" width="9.140625" style="88"/>
    <col min="42" max="89" width="9.140625" style="98"/>
    <col min="90" max="97" width="9.140625" style="90"/>
  </cols>
  <sheetData>
    <row r="1" spans="1:97" ht="21" x14ac:dyDescent="0.25">
      <c r="B1" s="124" t="s">
        <v>0</v>
      </c>
      <c r="D1" s="105"/>
      <c r="I1" s="100"/>
      <c r="J1" s="103"/>
      <c r="K1" s="103"/>
      <c r="L1" s="100"/>
      <c r="M1" s="106"/>
      <c r="N1" s="106"/>
      <c r="O1" s="100"/>
      <c r="P1" s="103"/>
      <c r="Q1" s="100"/>
    </row>
    <row r="2" spans="1:97" ht="18.75" x14ac:dyDescent="0.25">
      <c r="B2" s="125" t="s">
        <v>1</v>
      </c>
      <c r="D2" s="106"/>
      <c r="E2" s="100"/>
      <c r="F2" s="100"/>
      <c r="G2" s="100"/>
      <c r="H2" s="100"/>
      <c r="I2" s="100"/>
      <c r="J2" s="100"/>
      <c r="K2" s="100"/>
      <c r="L2" s="106"/>
      <c r="M2" s="100"/>
      <c r="N2" s="100"/>
      <c r="O2" s="100"/>
      <c r="P2" s="100"/>
      <c r="Q2" s="100"/>
    </row>
    <row r="3" spans="1:97" ht="15" customHeight="1" x14ac:dyDescent="0.25"/>
    <row r="4" spans="1:97" x14ac:dyDescent="0.25">
      <c r="B4" s="107" t="s">
        <v>2</v>
      </c>
      <c r="C4" s="108"/>
      <c r="D4" s="108"/>
      <c r="E4" s="108"/>
      <c r="F4" s="107" t="s">
        <v>3</v>
      </c>
      <c r="G4" s="108"/>
      <c r="H4" s="108"/>
      <c r="I4" s="108"/>
      <c r="J4" s="107" t="s">
        <v>4</v>
      </c>
      <c r="K4" s="108"/>
      <c r="L4" s="108"/>
      <c r="M4" s="108"/>
      <c r="N4" s="107" t="s">
        <v>5</v>
      </c>
      <c r="O4" s="108"/>
      <c r="P4" s="108"/>
      <c r="Q4" s="107" t="s">
        <v>6</v>
      </c>
      <c r="R4" s="108"/>
      <c r="S4" s="108"/>
      <c r="T4" s="108"/>
      <c r="U4" s="107" t="s">
        <v>7</v>
      </c>
      <c r="V4" s="108"/>
      <c r="W4" s="108"/>
      <c r="X4" s="108"/>
      <c r="Y4" s="109" t="s">
        <v>8</v>
      </c>
      <c r="Z4" s="110"/>
      <c r="AA4" s="110"/>
      <c r="AB4" s="110"/>
      <c r="AC4" s="107" t="s">
        <v>9</v>
      </c>
      <c r="AD4" s="108"/>
      <c r="AE4" s="108"/>
      <c r="AF4" s="108"/>
      <c r="AG4" s="107" t="s">
        <v>10</v>
      </c>
      <c r="AH4" s="108"/>
      <c r="AI4" s="108"/>
      <c r="AJ4" s="108"/>
      <c r="AK4" s="107" t="s">
        <v>11</v>
      </c>
      <c r="AL4" s="108"/>
      <c r="AM4" s="108"/>
      <c r="AN4" s="108"/>
    </row>
    <row r="5" spans="1:97" ht="30" x14ac:dyDescent="0.25">
      <c r="B5" s="111" t="s">
        <v>12</v>
      </c>
      <c r="C5" s="111" t="s">
        <v>13</v>
      </c>
      <c r="D5" s="111" t="s">
        <v>14</v>
      </c>
      <c r="E5" s="111" t="s">
        <v>15</v>
      </c>
      <c r="F5" s="111" t="s">
        <v>12</v>
      </c>
      <c r="G5" s="111" t="s">
        <v>16</v>
      </c>
      <c r="H5" s="111" t="s">
        <v>17</v>
      </c>
      <c r="I5" s="111" t="s">
        <v>11</v>
      </c>
      <c r="J5" s="111" t="s">
        <v>12</v>
      </c>
      <c r="K5" s="111" t="s">
        <v>16</v>
      </c>
      <c r="L5" s="111" t="s">
        <v>17</v>
      </c>
      <c r="M5" s="111" t="s">
        <v>11</v>
      </c>
      <c r="N5" s="111" t="s">
        <v>12</v>
      </c>
      <c r="O5" s="111" t="s">
        <v>16</v>
      </c>
      <c r="P5" s="111" t="s">
        <v>15</v>
      </c>
      <c r="Q5" s="111" t="s">
        <v>12</v>
      </c>
      <c r="R5" s="111" t="s">
        <v>16</v>
      </c>
      <c r="S5" s="111" t="s">
        <v>17</v>
      </c>
      <c r="T5" s="111" t="s">
        <v>11</v>
      </c>
      <c r="U5" s="111" t="s">
        <v>12</v>
      </c>
      <c r="V5" s="111" t="s">
        <v>16</v>
      </c>
      <c r="W5" s="111" t="s">
        <v>17</v>
      </c>
      <c r="X5" s="111" t="s">
        <v>15</v>
      </c>
      <c r="Y5" s="111" t="s">
        <v>12</v>
      </c>
      <c r="Z5" s="111" t="s">
        <v>16</v>
      </c>
      <c r="AA5" s="111" t="s">
        <v>14</v>
      </c>
      <c r="AB5" s="111" t="s">
        <v>11</v>
      </c>
      <c r="AC5" s="111" t="s">
        <v>12</v>
      </c>
      <c r="AD5" s="111" t="s">
        <v>16</v>
      </c>
      <c r="AE5" s="111" t="s">
        <v>17</v>
      </c>
      <c r="AF5" s="111" t="s">
        <v>15</v>
      </c>
      <c r="AG5" s="111" t="s">
        <v>12</v>
      </c>
      <c r="AH5" s="111" t="s">
        <v>16</v>
      </c>
      <c r="AI5" s="111" t="s">
        <v>14</v>
      </c>
      <c r="AJ5" s="111" t="s">
        <v>15</v>
      </c>
      <c r="AK5" s="111" t="s">
        <v>12</v>
      </c>
      <c r="AL5" s="111" t="s">
        <v>16</v>
      </c>
      <c r="AM5" s="111" t="s">
        <v>14</v>
      </c>
      <c r="AN5" s="111" t="s">
        <v>15</v>
      </c>
    </row>
    <row r="6" spans="1:97" x14ac:dyDescent="0.25">
      <c r="A6" s="102" t="s">
        <v>66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</row>
    <row r="7" spans="1:97" s="78" customFormat="1" x14ac:dyDescent="0.25">
      <c r="A7" s="102" t="s">
        <v>18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89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</row>
    <row r="8" spans="1:97" x14ac:dyDescent="0.25">
      <c r="A8" s="103" t="s">
        <v>19</v>
      </c>
      <c r="B8" s="104">
        <v>2</v>
      </c>
      <c r="C8" s="113">
        <v>1</v>
      </c>
      <c r="D8" s="104">
        <v>0</v>
      </c>
      <c r="E8" s="104">
        <f>SUM(B8:D8)</f>
        <v>3</v>
      </c>
      <c r="F8" s="114">
        <v>167</v>
      </c>
      <c r="G8" s="114">
        <v>169</v>
      </c>
      <c r="H8" s="114">
        <v>0</v>
      </c>
      <c r="I8" s="104">
        <f t="shared" ref="I8" si="0">SUM(F8:G8)</f>
        <v>336</v>
      </c>
      <c r="J8" s="114">
        <v>241</v>
      </c>
      <c r="K8" s="114">
        <v>143</v>
      </c>
      <c r="L8" s="115">
        <v>0</v>
      </c>
      <c r="M8" s="104">
        <f t="shared" ref="M8:M13" si="1">SUM(J8:L8)</f>
        <v>384</v>
      </c>
      <c r="N8" s="114">
        <v>2</v>
      </c>
      <c r="O8" s="115">
        <v>0</v>
      </c>
      <c r="P8" s="104">
        <f t="shared" ref="P8:P13" si="2">N8+O8</f>
        <v>2</v>
      </c>
      <c r="Q8" s="114">
        <v>306</v>
      </c>
      <c r="R8" s="114">
        <v>246</v>
      </c>
      <c r="S8" s="115">
        <v>0</v>
      </c>
      <c r="T8" s="104">
        <f t="shared" ref="T8:T14" si="3">Q8+R8+S8</f>
        <v>552</v>
      </c>
      <c r="U8" s="114">
        <v>94</v>
      </c>
      <c r="V8" s="114">
        <v>76</v>
      </c>
      <c r="W8" s="115">
        <v>0</v>
      </c>
      <c r="X8" s="104">
        <f t="shared" ref="X8:X14" si="4">SUM(U8:W8)</f>
        <v>170</v>
      </c>
      <c r="Y8" s="114">
        <v>65</v>
      </c>
      <c r="Z8" s="114">
        <v>31</v>
      </c>
      <c r="AA8" s="88">
        <v>0</v>
      </c>
      <c r="AB8" s="104">
        <f t="shared" ref="AB8" si="5">Y8+Z8+AA8</f>
        <v>96</v>
      </c>
      <c r="AC8" s="114">
        <v>32</v>
      </c>
      <c r="AD8" s="114">
        <v>41</v>
      </c>
      <c r="AE8" s="88">
        <v>0</v>
      </c>
      <c r="AF8" s="104">
        <f t="shared" ref="AF8" si="6">SUM(AC8:AD8)</f>
        <v>73</v>
      </c>
      <c r="AG8" s="114">
        <v>271</v>
      </c>
      <c r="AH8" s="114">
        <v>243</v>
      </c>
      <c r="AI8" s="114">
        <v>1</v>
      </c>
      <c r="AJ8" s="104">
        <f t="shared" ref="AJ8:AJ13" si="7">SUM(AG8:AI8)</f>
        <v>515</v>
      </c>
      <c r="AK8" s="116">
        <f>B8+F8+J8+N8+Q8+U8+Y8+AC8+AG8</f>
        <v>1180</v>
      </c>
      <c r="AL8" s="116">
        <f>C8+G8+K8+O8+R8+V8+Z8+AD8+AH8</f>
        <v>950</v>
      </c>
      <c r="AM8" s="104">
        <f>D8+L8+S8+W8+AA8+AE8+AI8</f>
        <v>1</v>
      </c>
      <c r="AN8" s="116">
        <f>SUM(AK8:AM8)</f>
        <v>2131</v>
      </c>
    </row>
    <row r="9" spans="1:97" x14ac:dyDescent="0.25">
      <c r="A9" s="103" t="s">
        <v>20</v>
      </c>
      <c r="B9" s="115">
        <v>0</v>
      </c>
      <c r="C9" s="114">
        <v>2</v>
      </c>
      <c r="D9" s="104">
        <v>0</v>
      </c>
      <c r="E9" s="104">
        <f t="shared" ref="E9:E14" si="8">SUM(B9:D9)</f>
        <v>2</v>
      </c>
      <c r="F9" s="114">
        <v>105</v>
      </c>
      <c r="G9" s="114">
        <v>96</v>
      </c>
      <c r="H9" s="114">
        <v>0</v>
      </c>
      <c r="I9" s="104">
        <f>SUM(F9:G9)</f>
        <v>201</v>
      </c>
      <c r="J9" s="114">
        <v>121</v>
      </c>
      <c r="K9" s="114">
        <v>106</v>
      </c>
      <c r="L9" s="115">
        <v>0</v>
      </c>
      <c r="M9" s="104">
        <f t="shared" si="1"/>
        <v>227</v>
      </c>
      <c r="N9" s="115">
        <v>0</v>
      </c>
      <c r="O9" s="115">
        <v>0</v>
      </c>
      <c r="P9" s="104">
        <f t="shared" si="2"/>
        <v>0</v>
      </c>
      <c r="Q9" s="114">
        <v>139</v>
      </c>
      <c r="R9" s="114">
        <v>95</v>
      </c>
      <c r="S9" s="115">
        <v>0</v>
      </c>
      <c r="T9" s="104">
        <f t="shared" si="3"/>
        <v>234</v>
      </c>
      <c r="U9" s="114">
        <v>84</v>
      </c>
      <c r="V9" s="114">
        <v>48</v>
      </c>
      <c r="W9" s="115">
        <v>0</v>
      </c>
      <c r="X9" s="104">
        <f t="shared" si="4"/>
        <v>132</v>
      </c>
      <c r="Y9" s="114">
        <v>14</v>
      </c>
      <c r="Z9" s="114">
        <v>18</v>
      </c>
      <c r="AA9" s="88">
        <v>0</v>
      </c>
      <c r="AB9" s="104">
        <f>Y9+Z9+AA9</f>
        <v>32</v>
      </c>
      <c r="AC9" s="114">
        <v>34</v>
      </c>
      <c r="AD9" s="114">
        <v>16</v>
      </c>
      <c r="AE9" s="113">
        <v>0</v>
      </c>
      <c r="AF9" s="104">
        <f>SUM(AC9:AE9)</f>
        <v>50</v>
      </c>
      <c r="AG9" s="114">
        <v>127</v>
      </c>
      <c r="AH9" s="114">
        <v>155</v>
      </c>
      <c r="AI9" s="114">
        <v>1</v>
      </c>
      <c r="AJ9" s="104">
        <f t="shared" si="7"/>
        <v>283</v>
      </c>
      <c r="AK9" s="104">
        <f>B9+F9+J9+N9+Q9+U9+Y9+AC9+AG9</f>
        <v>624</v>
      </c>
      <c r="AL9" s="104">
        <f>C9+G9+K9+O9+R9+V9+Z9+AD9+AH9</f>
        <v>536</v>
      </c>
      <c r="AM9" s="104">
        <f t="shared" ref="AM9:AM14" si="9">D9+L9+S9+W9+AA9+AE9+AI9</f>
        <v>1</v>
      </c>
      <c r="AN9" s="116">
        <f>SUM(AK9:AM9)</f>
        <v>1161</v>
      </c>
    </row>
    <row r="10" spans="1:97" x14ac:dyDescent="0.25">
      <c r="A10" s="103" t="s">
        <v>21</v>
      </c>
      <c r="B10" s="114">
        <v>2</v>
      </c>
      <c r="C10" s="115">
        <v>0</v>
      </c>
      <c r="D10" s="104">
        <v>0</v>
      </c>
      <c r="E10" s="104">
        <f t="shared" si="8"/>
        <v>2</v>
      </c>
      <c r="F10" s="114">
        <v>215</v>
      </c>
      <c r="G10" s="114">
        <v>190</v>
      </c>
      <c r="H10" s="114">
        <v>0</v>
      </c>
      <c r="I10" s="104">
        <f t="shared" ref="I10:I13" si="10">SUM(F10:G10)</f>
        <v>405</v>
      </c>
      <c r="J10" s="114">
        <v>193</v>
      </c>
      <c r="K10" s="114">
        <v>150</v>
      </c>
      <c r="L10" s="115">
        <v>0</v>
      </c>
      <c r="M10" s="104">
        <f t="shared" si="1"/>
        <v>343</v>
      </c>
      <c r="N10" s="114">
        <v>1</v>
      </c>
      <c r="O10" s="114">
        <v>1</v>
      </c>
      <c r="P10" s="104">
        <f t="shared" si="2"/>
        <v>2</v>
      </c>
      <c r="Q10" s="114">
        <v>292</v>
      </c>
      <c r="R10" s="114">
        <v>175</v>
      </c>
      <c r="S10" s="114">
        <v>1</v>
      </c>
      <c r="T10" s="104">
        <f t="shared" si="3"/>
        <v>468</v>
      </c>
      <c r="U10" s="114">
        <v>128</v>
      </c>
      <c r="V10" s="114">
        <v>66</v>
      </c>
      <c r="W10" s="114">
        <v>1</v>
      </c>
      <c r="X10" s="104">
        <f t="shared" si="4"/>
        <v>195</v>
      </c>
      <c r="Y10" s="114">
        <v>33</v>
      </c>
      <c r="Z10" s="114">
        <v>24</v>
      </c>
      <c r="AA10" s="88">
        <v>0</v>
      </c>
      <c r="AB10" s="104">
        <f t="shared" ref="AB10:AB13" si="11">Y10+Z10+AA10</f>
        <v>57</v>
      </c>
      <c r="AC10" s="114">
        <v>48</v>
      </c>
      <c r="AD10" s="114">
        <v>37</v>
      </c>
      <c r="AE10" s="88">
        <v>0</v>
      </c>
      <c r="AF10" s="104">
        <f t="shared" ref="AF10:AF14" si="12">SUM(AC10:AE10)</f>
        <v>85</v>
      </c>
      <c r="AG10" s="114">
        <v>353</v>
      </c>
      <c r="AH10" s="114">
        <v>326</v>
      </c>
      <c r="AI10" s="115">
        <v>0</v>
      </c>
      <c r="AJ10" s="104">
        <f t="shared" si="7"/>
        <v>679</v>
      </c>
      <c r="AK10" s="116">
        <f>B10+F10+J10+N10+Q10+U10+Y10+AC10+AG10</f>
        <v>1265</v>
      </c>
      <c r="AL10" s="104">
        <f>C10+G10+K10+O10+R10+V10+Z10+AD10+AH10</f>
        <v>969</v>
      </c>
      <c r="AM10" s="104">
        <f t="shared" si="9"/>
        <v>2</v>
      </c>
      <c r="AN10" s="116">
        <f t="shared" ref="AN10:AN13" si="13">SUM(AK10:AM10)</f>
        <v>2236</v>
      </c>
    </row>
    <row r="11" spans="1:97" x14ac:dyDescent="0.25">
      <c r="A11" s="103" t="s">
        <v>22</v>
      </c>
      <c r="B11" s="114">
        <v>1</v>
      </c>
      <c r="C11" s="115">
        <v>0</v>
      </c>
      <c r="D11" s="104">
        <v>0</v>
      </c>
      <c r="E11" s="104">
        <f t="shared" si="8"/>
        <v>1</v>
      </c>
      <c r="F11" s="114">
        <v>190</v>
      </c>
      <c r="G11" s="114">
        <v>191</v>
      </c>
      <c r="H11" s="114">
        <v>0</v>
      </c>
      <c r="I11" s="104">
        <f t="shared" si="10"/>
        <v>381</v>
      </c>
      <c r="J11" s="114">
        <v>264</v>
      </c>
      <c r="K11" s="114">
        <v>139</v>
      </c>
      <c r="L11" s="115">
        <v>0</v>
      </c>
      <c r="M11" s="104">
        <f t="shared" si="1"/>
        <v>403</v>
      </c>
      <c r="N11" s="115">
        <v>0</v>
      </c>
      <c r="O11" s="114">
        <v>1</v>
      </c>
      <c r="P11" s="104">
        <f t="shared" si="2"/>
        <v>1</v>
      </c>
      <c r="Q11" s="114">
        <v>323</v>
      </c>
      <c r="R11" s="114">
        <v>166</v>
      </c>
      <c r="S11" s="115">
        <v>0</v>
      </c>
      <c r="T11" s="104">
        <f t="shared" si="3"/>
        <v>489</v>
      </c>
      <c r="U11" s="114">
        <v>73</v>
      </c>
      <c r="V11" s="114">
        <v>51</v>
      </c>
      <c r="W11" s="115">
        <v>0</v>
      </c>
      <c r="X11" s="104">
        <f t="shared" si="4"/>
        <v>124</v>
      </c>
      <c r="Y11" s="114">
        <v>54</v>
      </c>
      <c r="Z11" s="114">
        <v>34</v>
      </c>
      <c r="AA11" s="88">
        <v>0</v>
      </c>
      <c r="AB11" s="104">
        <f t="shared" si="11"/>
        <v>88</v>
      </c>
      <c r="AC11" s="114">
        <v>56</v>
      </c>
      <c r="AD11" s="114">
        <v>46</v>
      </c>
      <c r="AE11" s="88">
        <v>0</v>
      </c>
      <c r="AF11" s="104">
        <f t="shared" si="12"/>
        <v>102</v>
      </c>
      <c r="AG11" s="114">
        <v>436</v>
      </c>
      <c r="AH11" s="114">
        <v>327</v>
      </c>
      <c r="AI11" s="114">
        <v>2</v>
      </c>
      <c r="AJ11" s="104">
        <f t="shared" si="7"/>
        <v>765</v>
      </c>
      <c r="AK11" s="116">
        <f>B11+F11+J11+N11+Q11+U11+Y11+AC11+AG11</f>
        <v>1397</v>
      </c>
      <c r="AL11" s="104">
        <f>C11+G11+K11+O11+R11+V11+Z11+AD11+AH11</f>
        <v>955</v>
      </c>
      <c r="AM11" s="104">
        <f t="shared" si="9"/>
        <v>2</v>
      </c>
      <c r="AN11" s="116">
        <f t="shared" si="13"/>
        <v>2354</v>
      </c>
    </row>
    <row r="12" spans="1:97" x14ac:dyDescent="0.25">
      <c r="A12" s="103" t="s">
        <v>23</v>
      </c>
      <c r="B12" s="114">
        <v>1</v>
      </c>
      <c r="C12" s="115">
        <v>0</v>
      </c>
      <c r="D12" s="104">
        <v>0</v>
      </c>
      <c r="E12" s="104">
        <f t="shared" si="8"/>
        <v>1</v>
      </c>
      <c r="F12" s="114">
        <v>147</v>
      </c>
      <c r="G12" s="114">
        <v>184</v>
      </c>
      <c r="H12" s="114">
        <v>0</v>
      </c>
      <c r="I12" s="104">
        <f t="shared" si="10"/>
        <v>331</v>
      </c>
      <c r="J12" s="114">
        <v>230</v>
      </c>
      <c r="K12" s="114">
        <v>97</v>
      </c>
      <c r="L12" s="114">
        <v>1</v>
      </c>
      <c r="M12" s="104">
        <f t="shared" si="1"/>
        <v>328</v>
      </c>
      <c r="N12" s="115">
        <v>0</v>
      </c>
      <c r="O12" s="114">
        <v>1</v>
      </c>
      <c r="P12" s="104">
        <f t="shared" si="2"/>
        <v>1</v>
      </c>
      <c r="Q12" s="114">
        <v>210</v>
      </c>
      <c r="R12" s="114">
        <v>113</v>
      </c>
      <c r="S12" s="115">
        <v>0</v>
      </c>
      <c r="T12" s="104">
        <f t="shared" si="3"/>
        <v>323</v>
      </c>
      <c r="U12" s="114">
        <v>79</v>
      </c>
      <c r="V12" s="114">
        <v>35</v>
      </c>
      <c r="W12" s="115">
        <v>0</v>
      </c>
      <c r="X12" s="104">
        <f t="shared" si="4"/>
        <v>114</v>
      </c>
      <c r="Y12" s="114">
        <v>33</v>
      </c>
      <c r="Z12" s="114">
        <v>25</v>
      </c>
      <c r="AA12" s="113">
        <v>0</v>
      </c>
      <c r="AB12" s="104">
        <f t="shared" si="11"/>
        <v>58</v>
      </c>
      <c r="AC12" s="114">
        <v>45</v>
      </c>
      <c r="AD12" s="114">
        <v>27</v>
      </c>
      <c r="AE12" s="88">
        <v>0</v>
      </c>
      <c r="AF12" s="104">
        <f t="shared" si="12"/>
        <v>72</v>
      </c>
      <c r="AG12" s="114">
        <v>405</v>
      </c>
      <c r="AH12" s="114">
        <v>278</v>
      </c>
      <c r="AI12" s="115">
        <v>0</v>
      </c>
      <c r="AJ12" s="104">
        <f t="shared" si="7"/>
        <v>683</v>
      </c>
      <c r="AK12" s="116">
        <f>B12+F12+J12+N12+Q12+U12+Y12+AC12+AG12</f>
        <v>1150</v>
      </c>
      <c r="AL12" s="104">
        <f>C12+G12+K12+O12+R12+V12+Z12+AD12+AH12</f>
        <v>760</v>
      </c>
      <c r="AM12" s="104">
        <f t="shared" si="9"/>
        <v>1</v>
      </c>
      <c r="AN12" s="116">
        <f t="shared" si="13"/>
        <v>1911</v>
      </c>
    </row>
    <row r="13" spans="1:97" x14ac:dyDescent="0.25">
      <c r="A13" s="103" t="s">
        <v>24</v>
      </c>
      <c r="B13" s="115">
        <v>0</v>
      </c>
      <c r="C13" s="115">
        <v>0</v>
      </c>
      <c r="D13" s="104">
        <v>0</v>
      </c>
      <c r="E13" s="104">
        <f t="shared" si="8"/>
        <v>0</v>
      </c>
      <c r="F13" s="114">
        <v>1</v>
      </c>
      <c r="G13" s="115">
        <v>0</v>
      </c>
      <c r="H13" s="114">
        <v>0</v>
      </c>
      <c r="I13" s="104">
        <f t="shared" si="10"/>
        <v>1</v>
      </c>
      <c r="J13" s="115">
        <v>0</v>
      </c>
      <c r="K13" s="115">
        <v>0</v>
      </c>
      <c r="L13" s="115">
        <v>0</v>
      </c>
      <c r="M13" s="104">
        <f t="shared" si="1"/>
        <v>0</v>
      </c>
      <c r="N13" s="115">
        <v>0</v>
      </c>
      <c r="O13" s="115">
        <v>0</v>
      </c>
      <c r="P13" s="104">
        <f t="shared" si="2"/>
        <v>0</v>
      </c>
      <c r="Q13" s="115">
        <v>0</v>
      </c>
      <c r="R13" s="115">
        <v>0</v>
      </c>
      <c r="S13" s="115">
        <v>0</v>
      </c>
      <c r="T13" s="104">
        <f t="shared" si="3"/>
        <v>0</v>
      </c>
      <c r="U13" s="115">
        <v>0</v>
      </c>
      <c r="V13" s="115">
        <v>0</v>
      </c>
      <c r="W13" s="115">
        <v>0</v>
      </c>
      <c r="X13" s="104">
        <f t="shared" si="4"/>
        <v>0</v>
      </c>
      <c r="Y13" s="115">
        <v>0</v>
      </c>
      <c r="Z13" s="115">
        <v>0</v>
      </c>
      <c r="AA13" s="88">
        <v>0</v>
      </c>
      <c r="AB13" s="104">
        <f t="shared" si="11"/>
        <v>0</v>
      </c>
      <c r="AC13" s="115">
        <v>0</v>
      </c>
      <c r="AD13" s="115">
        <v>0</v>
      </c>
      <c r="AE13" s="88">
        <v>0</v>
      </c>
      <c r="AF13" s="104">
        <f t="shared" si="12"/>
        <v>0</v>
      </c>
      <c r="AG13" s="115">
        <v>0</v>
      </c>
      <c r="AH13" s="115">
        <v>0</v>
      </c>
      <c r="AI13" s="115">
        <v>0</v>
      </c>
      <c r="AJ13" s="104">
        <f t="shared" si="7"/>
        <v>0</v>
      </c>
      <c r="AK13" s="116">
        <f>B13+F13+J13+N13+Q13+U13+Y13+AC13+AG13</f>
        <v>1</v>
      </c>
      <c r="AL13" s="104">
        <f>C13+G13+K13+O13+R13+V13+Z13+AD13+AH13</f>
        <v>0</v>
      </c>
      <c r="AM13" s="104">
        <f t="shared" si="9"/>
        <v>0</v>
      </c>
      <c r="AN13" s="116">
        <f t="shared" si="13"/>
        <v>1</v>
      </c>
    </row>
    <row r="14" spans="1:97" s="87" customFormat="1" x14ac:dyDescent="0.25">
      <c r="A14" s="123" t="s">
        <v>25</v>
      </c>
      <c r="B14" s="93">
        <v>0</v>
      </c>
      <c r="C14" s="93">
        <v>0</v>
      </c>
      <c r="D14" s="94">
        <v>0</v>
      </c>
      <c r="E14" s="94">
        <f t="shared" si="8"/>
        <v>0</v>
      </c>
      <c r="F14" s="95">
        <v>7</v>
      </c>
      <c r="G14" s="93">
        <v>0</v>
      </c>
      <c r="H14" s="93">
        <v>0</v>
      </c>
      <c r="I14" s="94">
        <f>SUM(F14:G14)</f>
        <v>7</v>
      </c>
      <c r="J14" s="95">
        <v>6</v>
      </c>
      <c r="K14" s="95">
        <v>10</v>
      </c>
      <c r="L14" s="93">
        <v>0</v>
      </c>
      <c r="M14" s="94">
        <f>SUM(J14:L14)</f>
        <v>16</v>
      </c>
      <c r="N14" s="93">
        <v>0</v>
      </c>
      <c r="O14" s="93">
        <v>0</v>
      </c>
      <c r="P14" s="94">
        <f>N14+O14</f>
        <v>0</v>
      </c>
      <c r="Q14" s="95">
        <v>12</v>
      </c>
      <c r="R14" s="95">
        <v>7</v>
      </c>
      <c r="S14" s="93">
        <v>0</v>
      </c>
      <c r="T14" s="94">
        <f t="shared" si="3"/>
        <v>19</v>
      </c>
      <c r="U14" s="95">
        <v>19</v>
      </c>
      <c r="V14" s="95">
        <v>37</v>
      </c>
      <c r="W14" s="93">
        <v>0</v>
      </c>
      <c r="X14" s="94">
        <f t="shared" si="4"/>
        <v>56</v>
      </c>
      <c r="Y14" s="95">
        <v>9</v>
      </c>
      <c r="Z14" s="95">
        <v>14</v>
      </c>
      <c r="AA14" s="96">
        <v>0</v>
      </c>
      <c r="AB14" s="94">
        <f>Y14+Z14+AA14</f>
        <v>23</v>
      </c>
      <c r="AC14" s="95">
        <v>1</v>
      </c>
      <c r="AD14" s="95">
        <v>1</v>
      </c>
      <c r="AE14" s="97">
        <v>0</v>
      </c>
      <c r="AF14" s="94">
        <f t="shared" si="12"/>
        <v>2</v>
      </c>
      <c r="AG14" s="95">
        <v>12</v>
      </c>
      <c r="AH14" s="95">
        <v>19</v>
      </c>
      <c r="AI14" s="93">
        <v>0</v>
      </c>
      <c r="AJ14" s="94">
        <f>SUM(AG14:AI14)</f>
        <v>31</v>
      </c>
      <c r="AK14" s="94">
        <f>B14+F14+J14+N14+Q14+U14+Y14+AC14+AG14</f>
        <v>66</v>
      </c>
      <c r="AL14" s="94">
        <f>C14+G14+K14+O14+R14+V14+Z14+AD14+AH14</f>
        <v>88</v>
      </c>
      <c r="AM14" s="94">
        <f t="shared" si="9"/>
        <v>0</v>
      </c>
      <c r="AN14" s="94">
        <f>SUM(AK14:AM14)</f>
        <v>154</v>
      </c>
      <c r="AO14" s="8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</row>
    <row r="15" spans="1:97" s="78" customFormat="1" x14ac:dyDescent="0.25">
      <c r="A15" s="102" t="s">
        <v>26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89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</row>
    <row r="16" spans="1:97" x14ac:dyDescent="0.25">
      <c r="A16" s="103" t="s">
        <v>27</v>
      </c>
      <c r="B16" s="88">
        <v>0</v>
      </c>
      <c r="C16" s="88">
        <v>0</v>
      </c>
      <c r="D16" s="88">
        <v>0</v>
      </c>
      <c r="E16" s="88">
        <f>SUM(B16:D16)</f>
        <v>0</v>
      </c>
      <c r="F16" s="114">
        <v>17</v>
      </c>
      <c r="G16" s="114">
        <v>14</v>
      </c>
      <c r="H16" s="114">
        <v>0</v>
      </c>
      <c r="I16" s="104">
        <f>SUM(F16:H16)</f>
        <v>31</v>
      </c>
      <c r="J16" s="114">
        <v>45</v>
      </c>
      <c r="K16" s="114">
        <v>15</v>
      </c>
      <c r="L16" s="88">
        <v>0</v>
      </c>
      <c r="M16" s="104">
        <f>SUM(J16:L16)</f>
        <v>60</v>
      </c>
      <c r="N16" s="104">
        <v>0</v>
      </c>
      <c r="O16" s="104">
        <v>0</v>
      </c>
      <c r="P16" s="104">
        <f t="shared" ref="P16:P18" si="14">N16+O16</f>
        <v>0</v>
      </c>
      <c r="Q16" s="114">
        <v>35</v>
      </c>
      <c r="R16" s="114">
        <v>22</v>
      </c>
      <c r="S16" s="104">
        <v>0</v>
      </c>
      <c r="T16" s="104">
        <f>Q16+R16+S16</f>
        <v>57</v>
      </c>
      <c r="U16" s="114">
        <v>92</v>
      </c>
      <c r="V16" s="114">
        <v>91</v>
      </c>
      <c r="W16" s="104">
        <v>0</v>
      </c>
      <c r="X16" s="104">
        <f t="shared" ref="X16:X18" si="15">SUM(U16:W16)</f>
        <v>183</v>
      </c>
      <c r="Y16" s="114">
        <v>5</v>
      </c>
      <c r="Z16" s="114">
        <v>1</v>
      </c>
      <c r="AA16" s="115">
        <v>0</v>
      </c>
      <c r="AB16" s="104">
        <f t="shared" ref="AB16:AB18" si="16">SUM(Y16:AA16)</f>
        <v>6</v>
      </c>
      <c r="AC16" s="114">
        <v>13</v>
      </c>
      <c r="AD16" s="114">
        <v>4</v>
      </c>
      <c r="AE16" s="113">
        <v>1</v>
      </c>
      <c r="AF16" s="104">
        <f>SUM(AC16:AE16)</f>
        <v>18</v>
      </c>
      <c r="AG16" s="114">
        <v>146</v>
      </c>
      <c r="AH16" s="114">
        <v>76</v>
      </c>
      <c r="AI16" s="114">
        <v>4</v>
      </c>
      <c r="AJ16" s="104">
        <f t="shared" ref="AJ16:AJ18" si="17">SUM(AG16:AI16)</f>
        <v>226</v>
      </c>
      <c r="AK16" s="104">
        <f>B16+F16+J16+N16+Q16+U16+Y16+AC16+AG16</f>
        <v>353</v>
      </c>
      <c r="AL16" s="104">
        <f>C16+G16+K16+O16+R16+V16+Z16+AD16+AH16</f>
        <v>223</v>
      </c>
      <c r="AM16" s="104">
        <f>D16+L16+S16+W16+AA16+AE16+AI16</f>
        <v>5</v>
      </c>
      <c r="AN16" s="104">
        <f t="shared" ref="AN16:AN18" si="18">SUM(AK16:AM16)</f>
        <v>581</v>
      </c>
    </row>
    <row r="17" spans="1:405" x14ac:dyDescent="0.25">
      <c r="A17" s="103" t="s">
        <v>28</v>
      </c>
      <c r="B17" s="88">
        <v>0</v>
      </c>
      <c r="C17" s="88">
        <v>0</v>
      </c>
      <c r="D17" s="88">
        <v>0</v>
      </c>
      <c r="E17" s="88">
        <f t="shared" ref="E17:E18" si="19">SUM(B17:D17)</f>
        <v>0</v>
      </c>
      <c r="F17" s="114">
        <v>22</v>
      </c>
      <c r="G17" s="114">
        <v>24</v>
      </c>
      <c r="H17" s="114">
        <v>0</v>
      </c>
      <c r="I17" s="104">
        <f>SUM(F17:H17)</f>
        <v>46</v>
      </c>
      <c r="J17" s="114">
        <v>47</v>
      </c>
      <c r="K17" s="114">
        <v>21</v>
      </c>
      <c r="L17" s="88">
        <v>0</v>
      </c>
      <c r="M17" s="104">
        <f>SUM(J17:L17)</f>
        <v>68</v>
      </c>
      <c r="N17" s="104">
        <v>0</v>
      </c>
      <c r="O17" s="104">
        <v>0</v>
      </c>
      <c r="P17" s="104">
        <f t="shared" si="14"/>
        <v>0</v>
      </c>
      <c r="Q17" s="114">
        <v>44</v>
      </c>
      <c r="R17" s="114">
        <v>26</v>
      </c>
      <c r="S17" s="104">
        <v>0</v>
      </c>
      <c r="T17" s="104">
        <f>Q17+R17+S17</f>
        <v>70</v>
      </c>
      <c r="U17" s="114">
        <v>201</v>
      </c>
      <c r="V17" s="114">
        <v>240</v>
      </c>
      <c r="W17" s="104">
        <v>0</v>
      </c>
      <c r="X17" s="104">
        <f t="shared" si="15"/>
        <v>441</v>
      </c>
      <c r="Y17" s="114">
        <v>10</v>
      </c>
      <c r="Z17" s="114">
        <v>7</v>
      </c>
      <c r="AA17" s="114">
        <v>1</v>
      </c>
      <c r="AB17" s="104">
        <f t="shared" si="16"/>
        <v>18</v>
      </c>
      <c r="AC17" s="114">
        <v>15</v>
      </c>
      <c r="AD17" s="114">
        <v>11</v>
      </c>
      <c r="AE17" s="88">
        <v>0</v>
      </c>
      <c r="AF17" s="104">
        <f>SUM(AC17:AE17)</f>
        <v>26</v>
      </c>
      <c r="AG17" s="114">
        <v>206</v>
      </c>
      <c r="AH17" s="114">
        <v>108</v>
      </c>
      <c r="AI17" s="114">
        <v>4</v>
      </c>
      <c r="AJ17" s="104">
        <f t="shared" si="17"/>
        <v>318</v>
      </c>
      <c r="AK17" s="104">
        <f>B17+F17+J17+N17+Q17+U17+Y17+AC17+AG17</f>
        <v>545</v>
      </c>
      <c r="AL17" s="104">
        <f>C17+G17+K17+O17+R17+V17+Z17+AD17+AH17</f>
        <v>437</v>
      </c>
      <c r="AM17" s="104">
        <f>D17+L17+S17+W17+AA17+AE17+AI17</f>
        <v>5</v>
      </c>
      <c r="AN17" s="104">
        <f t="shared" si="18"/>
        <v>987</v>
      </c>
    </row>
    <row r="18" spans="1:405" x14ac:dyDescent="0.25">
      <c r="A18" s="103" t="s">
        <v>29</v>
      </c>
      <c r="B18" s="88">
        <v>0</v>
      </c>
      <c r="C18" s="88">
        <v>0</v>
      </c>
      <c r="D18" s="88">
        <v>0</v>
      </c>
      <c r="E18" s="88">
        <f t="shared" si="19"/>
        <v>0</v>
      </c>
      <c r="F18" s="104">
        <v>0</v>
      </c>
      <c r="G18" s="104">
        <v>0</v>
      </c>
      <c r="H18" s="104">
        <v>0</v>
      </c>
      <c r="I18" s="104">
        <f>SUM(F18:H18)</f>
        <v>0</v>
      </c>
      <c r="J18" s="115">
        <v>0</v>
      </c>
      <c r="K18" s="114">
        <v>1</v>
      </c>
      <c r="L18" s="88">
        <v>0</v>
      </c>
      <c r="M18" s="104">
        <f>SUM(J18:L18)</f>
        <v>1</v>
      </c>
      <c r="N18" s="104">
        <v>0</v>
      </c>
      <c r="O18" s="104">
        <v>0</v>
      </c>
      <c r="P18" s="104">
        <f t="shared" si="14"/>
        <v>0</v>
      </c>
      <c r="Q18" s="88">
        <v>0</v>
      </c>
      <c r="R18" s="113">
        <v>0</v>
      </c>
      <c r="S18" s="104">
        <v>0</v>
      </c>
      <c r="T18" s="104">
        <f>Q18+R18+S18</f>
        <v>0</v>
      </c>
      <c r="U18" s="114">
        <v>1</v>
      </c>
      <c r="V18" s="114">
        <v>1</v>
      </c>
      <c r="W18" s="104">
        <v>0</v>
      </c>
      <c r="X18" s="104">
        <f t="shared" si="15"/>
        <v>2</v>
      </c>
      <c r="Y18" s="114">
        <v>1</v>
      </c>
      <c r="Z18" s="114">
        <v>1</v>
      </c>
      <c r="AA18" s="115">
        <v>0</v>
      </c>
      <c r="AB18" s="104">
        <f t="shared" si="16"/>
        <v>2</v>
      </c>
      <c r="AC18" s="104">
        <v>0</v>
      </c>
      <c r="AD18" s="104">
        <v>0</v>
      </c>
      <c r="AE18" s="104">
        <v>0</v>
      </c>
      <c r="AF18" s="104">
        <f t="shared" ref="AF18" si="20">SUM(AC18:AD18)</f>
        <v>0</v>
      </c>
      <c r="AG18" s="115">
        <v>0</v>
      </c>
      <c r="AH18" s="114">
        <v>1</v>
      </c>
      <c r="AI18" s="115">
        <v>0</v>
      </c>
      <c r="AJ18" s="104">
        <f t="shared" si="17"/>
        <v>1</v>
      </c>
      <c r="AK18" s="104">
        <f>B18+F18+J18+N18+Q18+U18+Y18+AC18+AG18</f>
        <v>2</v>
      </c>
      <c r="AL18" s="104">
        <f>C18+G18+K18+O18+R18+V18+Z18+AD18+AH18</f>
        <v>4</v>
      </c>
      <c r="AM18" s="104">
        <f>D18+L18+S18+W18+AA18+AE18+AI18</f>
        <v>0</v>
      </c>
      <c r="AN18" s="104">
        <f t="shared" si="18"/>
        <v>6</v>
      </c>
    </row>
    <row r="19" spans="1:405" s="83" customFormat="1" x14ac:dyDescent="0.25">
      <c r="A19" s="120" t="s">
        <v>30</v>
      </c>
      <c r="B19" s="121">
        <f>SUM(B8:B18)</f>
        <v>6</v>
      </c>
      <c r="C19" s="121">
        <f>SUM(C8:C18)</f>
        <v>3</v>
      </c>
      <c r="D19" s="121">
        <f>SUM(D8:D18)</f>
        <v>0</v>
      </c>
      <c r="E19" s="122">
        <f>SUM(E8:E18)</f>
        <v>9</v>
      </c>
      <c r="F19" s="122">
        <f>SUM(F8:F18)</f>
        <v>871</v>
      </c>
      <c r="G19" s="122">
        <f>SUM(G8:G18)</f>
        <v>868</v>
      </c>
      <c r="H19" s="122">
        <f>SUM(H8:H18)</f>
        <v>0</v>
      </c>
      <c r="I19" s="122">
        <f>SUM(I8:I18)</f>
        <v>1739</v>
      </c>
      <c r="J19" s="122">
        <f>SUM(J8:J18)</f>
        <v>1147</v>
      </c>
      <c r="K19" s="122">
        <f>SUM(K8:K18)</f>
        <v>682</v>
      </c>
      <c r="L19" s="121">
        <f>SUM(L8:L18)</f>
        <v>1</v>
      </c>
      <c r="M19" s="122">
        <f>SUM(M8:M18)</f>
        <v>1830</v>
      </c>
      <c r="N19" s="122">
        <f>SUM(N8:N18)</f>
        <v>3</v>
      </c>
      <c r="O19" s="122">
        <f>SUM(O8:O18)</f>
        <v>3</v>
      </c>
      <c r="P19" s="122">
        <f>SUM(P8:P18)</f>
        <v>6</v>
      </c>
      <c r="Q19" s="122">
        <f>SUM(Q8:Q18)</f>
        <v>1361</v>
      </c>
      <c r="R19" s="122">
        <f>SUM(R8:R18)</f>
        <v>850</v>
      </c>
      <c r="S19" s="122">
        <f>SUM(S8:S18)</f>
        <v>1</v>
      </c>
      <c r="T19" s="122">
        <f>SUM(T8:T18)</f>
        <v>2212</v>
      </c>
      <c r="U19" s="122">
        <f>SUM(U8:U18)</f>
        <v>771</v>
      </c>
      <c r="V19" s="122">
        <f>SUM(V8:V18)</f>
        <v>645</v>
      </c>
      <c r="W19" s="121">
        <f>SUM(W8:W18)</f>
        <v>1</v>
      </c>
      <c r="X19" s="122">
        <f>SUM(X8:X18)</f>
        <v>1417</v>
      </c>
      <c r="Y19" s="122">
        <f>SUM(Y8:Y18)</f>
        <v>224</v>
      </c>
      <c r="Z19" s="122">
        <f>SUM(Z8:Z18)</f>
        <v>155</v>
      </c>
      <c r="AA19" s="122">
        <f>SUM(AA8:AA18)</f>
        <v>1</v>
      </c>
      <c r="AB19" s="122">
        <f>SUM(AB8:AB18)</f>
        <v>380</v>
      </c>
      <c r="AC19" s="122">
        <f>SUM(AC8:AC18)</f>
        <v>244</v>
      </c>
      <c r="AD19" s="122">
        <f>SUM(AD8:AD18)</f>
        <v>183</v>
      </c>
      <c r="AE19" s="122">
        <f>SUM(AE8:AE18)</f>
        <v>1</v>
      </c>
      <c r="AF19" s="122">
        <f>SUM(AF8:AF18)</f>
        <v>428</v>
      </c>
      <c r="AG19" s="122">
        <f>SUM(AG8:AG18)</f>
        <v>1956</v>
      </c>
      <c r="AH19" s="122">
        <f>SUM(AH8:AH18)</f>
        <v>1533</v>
      </c>
      <c r="AI19" s="122">
        <f>SUM(AI8:AI18)</f>
        <v>12</v>
      </c>
      <c r="AJ19" s="122">
        <f>SUM(AJ8:AJ18)</f>
        <v>3501</v>
      </c>
      <c r="AK19" s="122">
        <f>SUM(AK8:AK18)</f>
        <v>6583</v>
      </c>
      <c r="AL19" s="122">
        <f>SUM(AL8:AL18)</f>
        <v>4922</v>
      </c>
      <c r="AM19" s="122">
        <f>SUM(AM8:AM18)</f>
        <v>17</v>
      </c>
      <c r="AN19" s="122">
        <f>SUM(AN8:AN18)</f>
        <v>11522</v>
      </c>
      <c r="AO19" s="88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92"/>
      <c r="CM19" s="92"/>
      <c r="CN19" s="92"/>
      <c r="CO19" s="92"/>
      <c r="CP19" s="92"/>
      <c r="CQ19" s="92"/>
      <c r="CR19" s="92"/>
      <c r="CS19" s="92"/>
    </row>
    <row r="20" spans="1:405" s="79" customFormat="1" x14ac:dyDescent="0.25">
      <c r="A20" s="102" t="s">
        <v>67</v>
      </c>
      <c r="B20" s="103"/>
      <c r="C20" s="103"/>
      <c r="D20" s="103"/>
      <c r="E20" s="104"/>
      <c r="F20" s="103"/>
      <c r="G20" s="103"/>
      <c r="H20" s="103"/>
      <c r="I20" s="104"/>
      <c r="J20" s="103"/>
      <c r="K20" s="103"/>
      <c r="L20" s="103"/>
      <c r="M20" s="104"/>
      <c r="N20" s="103"/>
      <c r="O20" s="103"/>
      <c r="P20" s="104"/>
      <c r="Q20" s="103"/>
      <c r="R20" s="103"/>
      <c r="S20" s="103"/>
      <c r="T20" s="104"/>
      <c r="U20" s="103"/>
      <c r="V20" s="103"/>
      <c r="W20" s="103"/>
      <c r="X20" s="104"/>
      <c r="Y20" s="103"/>
      <c r="Z20" s="103"/>
      <c r="AA20" s="103"/>
      <c r="AB20" s="104"/>
      <c r="AC20" s="103"/>
      <c r="AD20" s="103"/>
      <c r="AE20" s="103"/>
      <c r="AF20" s="104"/>
      <c r="AG20" s="103"/>
      <c r="AH20" s="103"/>
      <c r="AI20" s="103"/>
      <c r="AJ20" s="104"/>
      <c r="AK20" s="103"/>
      <c r="AL20" s="103"/>
      <c r="AM20" s="103"/>
      <c r="AN20" s="104"/>
      <c r="AO20" s="8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0"/>
      <c r="CM20" s="90"/>
      <c r="CN20" s="90"/>
      <c r="CO20" s="90"/>
      <c r="CP20" s="90"/>
      <c r="CQ20" s="90"/>
      <c r="CR20" s="90"/>
      <c r="CS20" s="9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</row>
    <row r="21" spans="1:405" s="78" customFormat="1" x14ac:dyDescent="0.25">
      <c r="A21" s="102" t="s">
        <v>18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89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</row>
    <row r="22" spans="1:405" x14ac:dyDescent="0.25">
      <c r="A22" s="104" t="s">
        <v>19</v>
      </c>
      <c r="B22" s="104">
        <v>0</v>
      </c>
      <c r="C22" s="114">
        <v>1</v>
      </c>
      <c r="D22" s="104">
        <v>0</v>
      </c>
      <c r="E22" s="104">
        <f t="shared" ref="E22:E28" si="21">SUM(B22:D22)</f>
        <v>1</v>
      </c>
      <c r="F22" s="114">
        <v>1</v>
      </c>
      <c r="G22" s="114">
        <v>7</v>
      </c>
      <c r="H22" s="114">
        <v>0</v>
      </c>
      <c r="I22" s="104">
        <f>SUM(F22:H22)</f>
        <v>8</v>
      </c>
      <c r="J22" s="114">
        <v>8</v>
      </c>
      <c r="K22" s="114">
        <v>3</v>
      </c>
      <c r="L22" s="104">
        <v>0</v>
      </c>
      <c r="M22" s="104">
        <f t="shared" ref="M22:M28" si="22">SUM(J22:K22)</f>
        <v>11</v>
      </c>
      <c r="N22" s="115">
        <v>0</v>
      </c>
      <c r="O22" s="115">
        <v>0</v>
      </c>
      <c r="P22" s="104">
        <f>SUM(N22:O22)</f>
        <v>0</v>
      </c>
      <c r="Q22" s="114">
        <v>6</v>
      </c>
      <c r="R22" s="114">
        <v>7</v>
      </c>
      <c r="S22" s="115">
        <v>0</v>
      </c>
      <c r="T22" s="104">
        <f>SUM(Q22:S22)</f>
        <v>13</v>
      </c>
      <c r="U22" s="115">
        <v>0</v>
      </c>
      <c r="V22" s="114">
        <v>2</v>
      </c>
      <c r="W22" s="104">
        <v>0</v>
      </c>
      <c r="X22" s="104">
        <f>SUM(U22:W22)</f>
        <v>2</v>
      </c>
      <c r="Y22" s="114">
        <v>2</v>
      </c>
      <c r="Z22" s="114">
        <v>1</v>
      </c>
      <c r="AA22" s="115">
        <v>0</v>
      </c>
      <c r="AB22" s="104">
        <f>SUM(Y22:AA22)</f>
        <v>3</v>
      </c>
      <c r="AC22" s="115">
        <v>0</v>
      </c>
      <c r="AD22" s="114">
        <v>4</v>
      </c>
      <c r="AE22" s="115">
        <v>0</v>
      </c>
      <c r="AF22" s="104">
        <f>SUM(AC22:AE22)</f>
        <v>4</v>
      </c>
      <c r="AG22" s="114">
        <v>2</v>
      </c>
      <c r="AH22" s="114">
        <v>1</v>
      </c>
      <c r="AI22" s="115">
        <v>0</v>
      </c>
      <c r="AJ22" s="104">
        <f>SUM(AG22:AI22)</f>
        <v>3</v>
      </c>
      <c r="AK22" s="116">
        <f>B22+F22+J22+N22+Q22+U22+Y22+AC22+AG22</f>
        <v>19</v>
      </c>
      <c r="AL22" s="116">
        <f>C22+G22+K22+O22+R22+V22+Z22+AD22+AH22</f>
        <v>26</v>
      </c>
      <c r="AM22" s="116">
        <f>D22+L22+S22+W22+AA22+AE22+AI22</f>
        <v>0</v>
      </c>
      <c r="AN22" s="116">
        <f>SUM(AK22:AM22)</f>
        <v>45</v>
      </c>
    </row>
    <row r="23" spans="1:405" x14ac:dyDescent="0.25">
      <c r="A23" s="104" t="s">
        <v>20</v>
      </c>
      <c r="B23" s="104">
        <v>0</v>
      </c>
      <c r="C23" s="114">
        <v>2</v>
      </c>
      <c r="D23" s="104">
        <v>0</v>
      </c>
      <c r="E23" s="104">
        <f t="shared" si="21"/>
        <v>2</v>
      </c>
      <c r="F23" s="114">
        <v>15</v>
      </c>
      <c r="G23" s="114">
        <v>28</v>
      </c>
      <c r="H23" s="114">
        <v>0</v>
      </c>
      <c r="I23" s="104">
        <f>SUM(F23:H23)</f>
        <v>43</v>
      </c>
      <c r="J23" s="114">
        <v>39</v>
      </c>
      <c r="K23" s="114">
        <v>28</v>
      </c>
      <c r="L23" s="104">
        <v>0</v>
      </c>
      <c r="M23" s="104">
        <f t="shared" si="22"/>
        <v>67</v>
      </c>
      <c r="N23" s="114">
        <v>0</v>
      </c>
      <c r="O23" s="114">
        <v>0</v>
      </c>
      <c r="P23" s="104">
        <f t="shared" ref="P23:P28" si="23">SUM(N23:O23)</f>
        <v>0</v>
      </c>
      <c r="Q23" s="114">
        <v>35</v>
      </c>
      <c r="R23" s="114">
        <v>28</v>
      </c>
      <c r="S23" s="115">
        <v>0</v>
      </c>
      <c r="T23" s="104">
        <f t="shared" ref="T23:T28" si="24">SUM(Q23:S23)</f>
        <v>63</v>
      </c>
      <c r="U23" s="114">
        <v>4</v>
      </c>
      <c r="V23" s="114">
        <v>1</v>
      </c>
      <c r="W23" s="104">
        <v>0</v>
      </c>
      <c r="X23" s="104">
        <f t="shared" ref="X23:X28" si="25">SUM(U23:W23)</f>
        <v>5</v>
      </c>
      <c r="Y23" s="114">
        <v>12</v>
      </c>
      <c r="Z23" s="114">
        <v>5</v>
      </c>
      <c r="AA23" s="115">
        <v>0</v>
      </c>
      <c r="AB23" s="104">
        <f t="shared" ref="AB23:AB28" si="26">SUM(Y23:AA23)</f>
        <v>17</v>
      </c>
      <c r="AC23" s="114">
        <v>3</v>
      </c>
      <c r="AD23" s="114">
        <v>3</v>
      </c>
      <c r="AE23" s="115">
        <v>0</v>
      </c>
      <c r="AF23" s="104">
        <f t="shared" ref="AF23:AF28" si="27">SUM(AC23:AE23)</f>
        <v>6</v>
      </c>
      <c r="AG23" s="114">
        <v>43</v>
      </c>
      <c r="AH23" s="114">
        <v>38</v>
      </c>
      <c r="AI23" s="114">
        <v>1</v>
      </c>
      <c r="AJ23" s="104">
        <f t="shared" ref="AJ23:AJ28" si="28">SUM(AG23:AI23)</f>
        <v>82</v>
      </c>
      <c r="AK23" s="116">
        <f>B23+F23+J23+N23+Q23+U23+Y23+AC23+AG23</f>
        <v>151</v>
      </c>
      <c r="AL23" s="116">
        <f t="shared" ref="AL23:AL28" si="29">C23+G23+K23+O23+R23+V23+Z23+AD23+AH23</f>
        <v>133</v>
      </c>
      <c r="AM23" s="116">
        <f t="shared" ref="AM23:AM24" si="30">D23+L23+S23+W23+AA23+AE23+AI23</f>
        <v>1</v>
      </c>
      <c r="AN23" s="116">
        <f t="shared" ref="AN23:AN28" si="31">SUM(AK23:AM23)</f>
        <v>285</v>
      </c>
    </row>
    <row r="24" spans="1:405" x14ac:dyDescent="0.25">
      <c r="A24" s="104" t="s">
        <v>21</v>
      </c>
      <c r="B24" s="104">
        <v>0</v>
      </c>
      <c r="C24" s="115">
        <v>0</v>
      </c>
      <c r="D24" s="104">
        <v>0</v>
      </c>
      <c r="E24" s="104">
        <f t="shared" si="21"/>
        <v>0</v>
      </c>
      <c r="F24" s="114">
        <v>30</v>
      </c>
      <c r="G24" s="114">
        <v>22</v>
      </c>
      <c r="H24" s="114">
        <v>0</v>
      </c>
      <c r="I24" s="104">
        <f t="shared" ref="I24:I28" si="32">SUM(F24:G24)</f>
        <v>52</v>
      </c>
      <c r="J24" s="114">
        <v>74</v>
      </c>
      <c r="K24" s="114">
        <v>51</v>
      </c>
      <c r="L24" s="104">
        <v>0</v>
      </c>
      <c r="M24" s="104">
        <f t="shared" si="22"/>
        <v>125</v>
      </c>
      <c r="N24" s="114">
        <v>1</v>
      </c>
      <c r="O24" s="115">
        <v>1</v>
      </c>
      <c r="P24" s="104">
        <f t="shared" si="23"/>
        <v>2</v>
      </c>
      <c r="Q24" s="114">
        <v>66</v>
      </c>
      <c r="R24" s="114">
        <v>33</v>
      </c>
      <c r="S24" s="115">
        <v>0</v>
      </c>
      <c r="T24" s="104">
        <f t="shared" si="24"/>
        <v>99</v>
      </c>
      <c r="U24" s="114">
        <v>1</v>
      </c>
      <c r="V24" s="114">
        <v>2</v>
      </c>
      <c r="W24" s="104">
        <v>0</v>
      </c>
      <c r="X24" s="104">
        <f t="shared" si="25"/>
        <v>3</v>
      </c>
      <c r="Y24" s="114">
        <v>14</v>
      </c>
      <c r="Z24" s="114">
        <v>11</v>
      </c>
      <c r="AA24" s="115">
        <v>0</v>
      </c>
      <c r="AB24" s="104">
        <f t="shared" si="26"/>
        <v>25</v>
      </c>
      <c r="AC24" s="114">
        <v>6</v>
      </c>
      <c r="AD24" s="114">
        <v>3</v>
      </c>
      <c r="AE24" s="115">
        <v>0</v>
      </c>
      <c r="AF24" s="104">
        <f t="shared" si="27"/>
        <v>9</v>
      </c>
      <c r="AG24" s="114">
        <v>58</v>
      </c>
      <c r="AH24" s="114">
        <v>57</v>
      </c>
      <c r="AI24" s="114">
        <v>1</v>
      </c>
      <c r="AJ24" s="104">
        <f t="shared" si="28"/>
        <v>116</v>
      </c>
      <c r="AK24" s="116">
        <f>B24+F24+J24+N24+Q24+U24+Y24+AC24+AG24</f>
        <v>250</v>
      </c>
      <c r="AL24" s="116">
        <f t="shared" si="29"/>
        <v>180</v>
      </c>
      <c r="AM24" s="116">
        <f t="shared" si="30"/>
        <v>1</v>
      </c>
      <c r="AN24" s="116">
        <f t="shared" si="31"/>
        <v>431</v>
      </c>
    </row>
    <row r="25" spans="1:405" x14ac:dyDescent="0.25">
      <c r="A25" s="104" t="s">
        <v>22</v>
      </c>
      <c r="B25" s="104">
        <v>0</v>
      </c>
      <c r="C25" s="114">
        <v>1</v>
      </c>
      <c r="D25" s="104">
        <v>0</v>
      </c>
      <c r="E25" s="104">
        <f t="shared" si="21"/>
        <v>1</v>
      </c>
      <c r="F25" s="114">
        <v>44</v>
      </c>
      <c r="G25" s="114">
        <v>50</v>
      </c>
      <c r="H25" s="114">
        <v>0</v>
      </c>
      <c r="I25" s="104">
        <f t="shared" si="32"/>
        <v>94</v>
      </c>
      <c r="J25" s="114">
        <v>93</v>
      </c>
      <c r="K25" s="114">
        <v>62</v>
      </c>
      <c r="L25" s="104">
        <v>0</v>
      </c>
      <c r="M25" s="104">
        <f t="shared" si="22"/>
        <v>155</v>
      </c>
      <c r="N25" s="115">
        <v>1</v>
      </c>
      <c r="O25" s="115">
        <v>0</v>
      </c>
      <c r="P25" s="104">
        <f t="shared" si="23"/>
        <v>1</v>
      </c>
      <c r="Q25" s="114">
        <v>83</v>
      </c>
      <c r="R25" s="114">
        <v>49</v>
      </c>
      <c r="S25" s="114">
        <v>1</v>
      </c>
      <c r="T25" s="104">
        <f t="shared" si="24"/>
        <v>133</v>
      </c>
      <c r="U25" s="114">
        <v>8</v>
      </c>
      <c r="V25" s="114">
        <v>13</v>
      </c>
      <c r="W25" s="104">
        <v>0</v>
      </c>
      <c r="X25" s="104">
        <f t="shared" si="25"/>
        <v>21</v>
      </c>
      <c r="Y25" s="114">
        <v>15</v>
      </c>
      <c r="Z25" s="114">
        <v>15</v>
      </c>
      <c r="AA25" s="114">
        <v>1</v>
      </c>
      <c r="AB25" s="104">
        <f t="shared" si="26"/>
        <v>31</v>
      </c>
      <c r="AC25" s="114">
        <v>16</v>
      </c>
      <c r="AD25" s="114">
        <v>16</v>
      </c>
      <c r="AE25" s="115">
        <v>0</v>
      </c>
      <c r="AF25" s="104">
        <f t="shared" si="27"/>
        <v>32</v>
      </c>
      <c r="AG25" s="114">
        <v>141</v>
      </c>
      <c r="AH25" s="114">
        <v>116</v>
      </c>
      <c r="AI25" s="114">
        <v>1</v>
      </c>
      <c r="AJ25" s="104">
        <f t="shared" si="28"/>
        <v>258</v>
      </c>
      <c r="AK25" s="116">
        <f>B25+F25+J25+N25+Q25+U25+Y25+AC25+AG25</f>
        <v>401</v>
      </c>
      <c r="AL25" s="116">
        <f>C25+G25+K25+O25+R25+V25+Z25+AD25+AH25</f>
        <v>322</v>
      </c>
      <c r="AM25" s="116">
        <f>D25+L25+S25+W25+AA25+AE25+AI25</f>
        <v>3</v>
      </c>
      <c r="AN25" s="116">
        <f t="shared" si="31"/>
        <v>726</v>
      </c>
    </row>
    <row r="26" spans="1:405" x14ac:dyDescent="0.25">
      <c r="A26" s="104" t="s">
        <v>23</v>
      </c>
      <c r="B26" s="104">
        <v>0</v>
      </c>
      <c r="C26" s="115">
        <v>0</v>
      </c>
      <c r="D26" s="104">
        <v>0</v>
      </c>
      <c r="E26" s="104">
        <f t="shared" si="21"/>
        <v>0</v>
      </c>
      <c r="F26" s="114">
        <v>13</v>
      </c>
      <c r="G26" s="114">
        <v>16</v>
      </c>
      <c r="H26" s="114">
        <v>0</v>
      </c>
      <c r="I26" s="104">
        <f t="shared" si="32"/>
        <v>29</v>
      </c>
      <c r="J26" s="114">
        <v>25</v>
      </c>
      <c r="K26" s="114">
        <v>28</v>
      </c>
      <c r="L26" s="104">
        <v>0</v>
      </c>
      <c r="M26" s="104">
        <f t="shared" si="22"/>
        <v>53</v>
      </c>
      <c r="N26" s="115">
        <v>0</v>
      </c>
      <c r="O26" s="115">
        <v>0</v>
      </c>
      <c r="P26" s="104">
        <f t="shared" si="23"/>
        <v>0</v>
      </c>
      <c r="Q26" s="114">
        <v>38</v>
      </c>
      <c r="R26" s="114">
        <v>30</v>
      </c>
      <c r="S26" s="115">
        <v>0</v>
      </c>
      <c r="T26" s="104">
        <f t="shared" si="24"/>
        <v>68</v>
      </c>
      <c r="U26" s="114">
        <v>2</v>
      </c>
      <c r="V26" s="114">
        <v>1</v>
      </c>
      <c r="W26" s="104">
        <v>0</v>
      </c>
      <c r="X26" s="104">
        <f t="shared" si="25"/>
        <v>3</v>
      </c>
      <c r="Y26" s="114">
        <v>5</v>
      </c>
      <c r="Z26" s="114">
        <v>5</v>
      </c>
      <c r="AA26" s="115">
        <v>0</v>
      </c>
      <c r="AB26" s="104">
        <f t="shared" si="26"/>
        <v>10</v>
      </c>
      <c r="AC26" s="114">
        <v>2</v>
      </c>
      <c r="AD26" s="114">
        <v>4</v>
      </c>
      <c r="AE26" s="114">
        <v>1</v>
      </c>
      <c r="AF26" s="104">
        <f t="shared" si="27"/>
        <v>7</v>
      </c>
      <c r="AG26" s="114">
        <v>22</v>
      </c>
      <c r="AH26" s="114">
        <v>23</v>
      </c>
      <c r="AI26" s="115">
        <v>0</v>
      </c>
      <c r="AJ26" s="104">
        <f t="shared" si="28"/>
        <v>45</v>
      </c>
      <c r="AK26" s="116">
        <f>B26+F26+J26+N26+Q26+U26+Y26+AC26+AG26</f>
        <v>107</v>
      </c>
      <c r="AL26" s="116">
        <f t="shared" si="29"/>
        <v>107</v>
      </c>
      <c r="AM26" s="116">
        <f t="shared" ref="AM26" si="33">D26+L26+S26+W26+AA26+AE26+AI26</f>
        <v>1</v>
      </c>
      <c r="AN26" s="116">
        <f t="shared" si="31"/>
        <v>215</v>
      </c>
    </row>
    <row r="27" spans="1:405" x14ac:dyDescent="0.25">
      <c r="A27" s="104" t="s">
        <v>25</v>
      </c>
      <c r="B27" s="104">
        <v>0</v>
      </c>
      <c r="C27" s="115">
        <v>0</v>
      </c>
      <c r="D27" s="104">
        <v>0</v>
      </c>
      <c r="E27" s="104">
        <f t="shared" si="21"/>
        <v>0</v>
      </c>
      <c r="F27" s="114">
        <v>8</v>
      </c>
      <c r="G27" s="114">
        <v>2</v>
      </c>
      <c r="H27" s="114">
        <v>0</v>
      </c>
      <c r="I27" s="104">
        <f t="shared" si="32"/>
        <v>10</v>
      </c>
      <c r="J27" s="114">
        <v>2</v>
      </c>
      <c r="K27" s="114">
        <v>3</v>
      </c>
      <c r="L27" s="104">
        <v>0</v>
      </c>
      <c r="M27" s="104">
        <f t="shared" si="22"/>
        <v>5</v>
      </c>
      <c r="N27" s="104">
        <v>0</v>
      </c>
      <c r="O27" s="104">
        <v>0</v>
      </c>
      <c r="P27" s="104">
        <f t="shared" si="23"/>
        <v>0</v>
      </c>
      <c r="Q27" s="114">
        <v>2</v>
      </c>
      <c r="R27" s="114">
        <v>5</v>
      </c>
      <c r="S27" s="115">
        <v>0</v>
      </c>
      <c r="T27" s="104">
        <f t="shared" si="24"/>
        <v>7</v>
      </c>
      <c r="U27" s="114">
        <v>3</v>
      </c>
      <c r="V27" s="114">
        <v>5</v>
      </c>
      <c r="W27" s="104">
        <v>0</v>
      </c>
      <c r="X27" s="104">
        <f t="shared" si="25"/>
        <v>8</v>
      </c>
      <c r="Y27" s="114">
        <v>238</v>
      </c>
      <c r="Z27" s="114">
        <v>165</v>
      </c>
      <c r="AA27" s="114">
        <v>12</v>
      </c>
      <c r="AB27" s="104">
        <f t="shared" si="26"/>
        <v>415</v>
      </c>
      <c r="AC27" s="114">
        <v>2</v>
      </c>
      <c r="AD27" s="115">
        <v>0</v>
      </c>
      <c r="AE27" s="115">
        <v>0</v>
      </c>
      <c r="AF27" s="104">
        <f t="shared" si="27"/>
        <v>2</v>
      </c>
      <c r="AG27" s="114">
        <v>11</v>
      </c>
      <c r="AH27" s="114">
        <v>13</v>
      </c>
      <c r="AI27" s="114">
        <v>1</v>
      </c>
      <c r="AJ27" s="104">
        <f t="shared" si="28"/>
        <v>25</v>
      </c>
      <c r="AK27" s="116">
        <f>B27+F27+J27+N27+Q27+U27+Y27+AC27+AG27</f>
        <v>266</v>
      </c>
      <c r="AL27" s="116">
        <f t="shared" si="29"/>
        <v>193</v>
      </c>
      <c r="AM27" s="116">
        <f>D27+L27+S27+W27+AA27+AE27+AI27</f>
        <v>13</v>
      </c>
      <c r="AN27" s="116">
        <f t="shared" si="31"/>
        <v>472</v>
      </c>
    </row>
    <row r="28" spans="1:405" s="87" customFormat="1" x14ac:dyDescent="0.25">
      <c r="A28" s="94" t="s">
        <v>31</v>
      </c>
      <c r="B28" s="94">
        <v>0</v>
      </c>
      <c r="C28" s="93">
        <v>0</v>
      </c>
      <c r="D28" s="94">
        <v>0</v>
      </c>
      <c r="E28" s="94">
        <f t="shared" si="21"/>
        <v>0</v>
      </c>
      <c r="F28" s="95">
        <v>1</v>
      </c>
      <c r="G28" s="93">
        <v>0</v>
      </c>
      <c r="H28" s="95">
        <v>0</v>
      </c>
      <c r="I28" s="94">
        <f t="shared" si="32"/>
        <v>1</v>
      </c>
      <c r="J28" s="95">
        <v>1</v>
      </c>
      <c r="K28" s="93">
        <v>0</v>
      </c>
      <c r="L28" s="94">
        <v>0</v>
      </c>
      <c r="M28" s="94">
        <f t="shared" si="22"/>
        <v>1</v>
      </c>
      <c r="N28" s="94">
        <v>0</v>
      </c>
      <c r="O28" s="94">
        <v>0</v>
      </c>
      <c r="P28" s="94">
        <f t="shared" si="23"/>
        <v>0</v>
      </c>
      <c r="Q28" s="95">
        <v>2</v>
      </c>
      <c r="R28" s="93">
        <v>0</v>
      </c>
      <c r="S28" s="93">
        <v>0</v>
      </c>
      <c r="T28" s="94">
        <f t="shared" si="24"/>
        <v>2</v>
      </c>
      <c r="U28" s="96">
        <v>0</v>
      </c>
      <c r="V28" s="96">
        <v>0</v>
      </c>
      <c r="W28" s="94">
        <v>0</v>
      </c>
      <c r="X28" s="94">
        <f t="shared" si="25"/>
        <v>0</v>
      </c>
      <c r="Y28" s="95">
        <v>8</v>
      </c>
      <c r="Z28" s="95">
        <v>3</v>
      </c>
      <c r="AA28" s="93">
        <v>0</v>
      </c>
      <c r="AB28" s="94">
        <f t="shared" si="26"/>
        <v>11</v>
      </c>
      <c r="AC28" s="96">
        <v>0</v>
      </c>
      <c r="AD28" s="97">
        <v>0</v>
      </c>
      <c r="AE28" s="97">
        <v>0</v>
      </c>
      <c r="AF28" s="94">
        <f t="shared" si="27"/>
        <v>0</v>
      </c>
      <c r="AG28" s="95">
        <v>1</v>
      </c>
      <c r="AH28" s="93">
        <v>0</v>
      </c>
      <c r="AI28" s="93">
        <v>0</v>
      </c>
      <c r="AJ28" s="94">
        <f t="shared" si="28"/>
        <v>1</v>
      </c>
      <c r="AK28" s="99">
        <f t="shared" ref="AK28" si="34">B28+F28+J28+N28+Q28+U28+Y28+AC28+AG28</f>
        <v>13</v>
      </c>
      <c r="AL28" s="99">
        <f t="shared" si="29"/>
        <v>3</v>
      </c>
      <c r="AM28" s="99">
        <f>D28+L28+S28+W28+AA28+AE28+AI28</f>
        <v>0</v>
      </c>
      <c r="AN28" s="99">
        <f t="shared" si="31"/>
        <v>16</v>
      </c>
      <c r="AO28" s="8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</row>
    <row r="29" spans="1:405" s="78" customFormat="1" x14ac:dyDescent="0.25">
      <c r="A29" s="102" t="s">
        <v>26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19"/>
      <c r="AL29" s="104"/>
      <c r="AM29" s="104"/>
      <c r="AN29" s="104"/>
      <c r="AO29" s="89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</row>
    <row r="30" spans="1:405" s="80" customFormat="1" x14ac:dyDescent="0.25">
      <c r="A30" s="104" t="s">
        <v>27</v>
      </c>
      <c r="B30" s="113">
        <v>1</v>
      </c>
      <c r="C30" s="104">
        <v>0</v>
      </c>
      <c r="D30" s="104">
        <v>0</v>
      </c>
      <c r="E30" s="104">
        <f>SUM(B30:D30)</f>
        <v>1</v>
      </c>
      <c r="F30" s="114">
        <v>23</v>
      </c>
      <c r="G30" s="114">
        <v>10</v>
      </c>
      <c r="H30" s="114">
        <v>1</v>
      </c>
      <c r="I30" s="113">
        <f>SUM(F30:H30)</f>
        <v>34</v>
      </c>
      <c r="J30" s="114">
        <v>34</v>
      </c>
      <c r="K30" s="114">
        <v>9</v>
      </c>
      <c r="L30" s="115">
        <v>0</v>
      </c>
      <c r="M30" s="104">
        <f>SUM(J30:L30)</f>
        <v>43</v>
      </c>
      <c r="N30" s="104">
        <v>0</v>
      </c>
      <c r="O30" s="104">
        <v>0</v>
      </c>
      <c r="P30" s="104">
        <f t="shared" ref="P30:P33" si="35">SUM(N30:O30)</f>
        <v>0</v>
      </c>
      <c r="Q30" s="114">
        <v>33</v>
      </c>
      <c r="R30" s="114">
        <v>7</v>
      </c>
      <c r="S30" s="104">
        <v>0</v>
      </c>
      <c r="T30" s="104">
        <f>SUM(Q30:S30)</f>
        <v>40</v>
      </c>
      <c r="U30" s="114">
        <v>6</v>
      </c>
      <c r="V30" s="114">
        <v>6</v>
      </c>
      <c r="W30" s="114">
        <v>1</v>
      </c>
      <c r="X30" s="104">
        <f>SUM(U30:W30)</f>
        <v>13</v>
      </c>
      <c r="Y30" s="114">
        <v>12</v>
      </c>
      <c r="Z30" s="114">
        <v>2</v>
      </c>
      <c r="AA30" s="115">
        <v>0</v>
      </c>
      <c r="AB30" s="104">
        <f>SUM(Y30:AA30)</f>
        <v>14</v>
      </c>
      <c r="AC30" s="114">
        <v>7</v>
      </c>
      <c r="AD30" s="114">
        <v>4</v>
      </c>
      <c r="AE30" s="115">
        <v>0</v>
      </c>
      <c r="AF30" s="104">
        <f>SUM(AC30:AE30)</f>
        <v>11</v>
      </c>
      <c r="AG30" s="114">
        <v>225</v>
      </c>
      <c r="AH30" s="114">
        <v>82</v>
      </c>
      <c r="AI30" s="114">
        <v>4</v>
      </c>
      <c r="AJ30" s="104">
        <f>SUM(AG30:AI30)</f>
        <v>311</v>
      </c>
      <c r="AK30" s="104">
        <f>B30+F30+J30+N30+Q30+U30+Y30+AC30+AG30</f>
        <v>341</v>
      </c>
      <c r="AL30" s="104">
        <f>C30+G30+K30+O30+R30+V30+Z30+AD30+AH30</f>
        <v>120</v>
      </c>
      <c r="AM30" s="104">
        <f>SUM(D30+H30+L30+S30+W30+AA30+AE30+AI30)</f>
        <v>6</v>
      </c>
      <c r="AN30" s="104">
        <f>SUM(AK30:AM30)</f>
        <v>467</v>
      </c>
      <c r="AO30" s="89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  <c r="IW30" s="78"/>
      <c r="IX30" s="78"/>
      <c r="IY30" s="78"/>
      <c r="IZ30" s="78"/>
      <c r="JA30" s="78"/>
      <c r="JB30" s="78"/>
      <c r="JC30" s="78"/>
      <c r="JD30" s="78"/>
      <c r="JE30" s="78"/>
      <c r="JF30" s="78"/>
      <c r="JG30" s="78"/>
      <c r="JH30" s="78"/>
      <c r="JI30" s="78"/>
      <c r="JJ30" s="78"/>
      <c r="JK30" s="78"/>
      <c r="JL30" s="78"/>
      <c r="JM30" s="78"/>
      <c r="JN30" s="78"/>
      <c r="JO30" s="78"/>
      <c r="JP30" s="78"/>
      <c r="JQ30" s="78"/>
      <c r="JR30" s="78"/>
      <c r="JS30" s="78"/>
      <c r="JT30" s="78"/>
      <c r="JU30" s="78"/>
      <c r="JV30" s="78"/>
      <c r="JW30" s="78"/>
      <c r="JX30" s="78"/>
      <c r="JY30" s="78"/>
      <c r="JZ30" s="78"/>
      <c r="KA30" s="78"/>
      <c r="KB30" s="78"/>
      <c r="KC30" s="78"/>
      <c r="KD30" s="78"/>
      <c r="KE30" s="78"/>
      <c r="KF30" s="78"/>
      <c r="KG30" s="78"/>
      <c r="KH30" s="78"/>
      <c r="KI30" s="78"/>
      <c r="KJ30" s="78"/>
      <c r="KK30" s="78"/>
      <c r="KL30" s="78"/>
      <c r="KM30" s="78"/>
      <c r="KN30" s="78"/>
      <c r="KO30" s="78"/>
      <c r="KP30" s="78"/>
      <c r="KQ30" s="78"/>
      <c r="KR30" s="78"/>
      <c r="KS30" s="78"/>
      <c r="KT30" s="78"/>
      <c r="KU30" s="78"/>
      <c r="KV30" s="78"/>
      <c r="KW30" s="78"/>
      <c r="KX30" s="78"/>
      <c r="KY30" s="78"/>
      <c r="KZ30" s="78"/>
      <c r="LA30" s="78"/>
      <c r="LB30" s="78"/>
      <c r="LC30" s="78"/>
      <c r="LD30" s="78"/>
      <c r="LE30" s="78"/>
      <c r="LF30" s="78"/>
      <c r="LG30" s="78"/>
      <c r="LH30" s="78"/>
      <c r="LI30" s="78"/>
      <c r="LJ30" s="78"/>
      <c r="LK30" s="78"/>
      <c r="LL30" s="78"/>
      <c r="LM30" s="78"/>
      <c r="LN30" s="78"/>
      <c r="LO30" s="78"/>
      <c r="LP30" s="78"/>
      <c r="LQ30" s="78"/>
      <c r="LR30" s="78"/>
      <c r="LS30" s="78"/>
      <c r="LT30" s="78"/>
      <c r="LU30" s="78"/>
      <c r="LV30" s="78"/>
      <c r="LW30" s="78"/>
      <c r="LX30" s="78"/>
      <c r="LY30" s="78"/>
      <c r="LZ30" s="78"/>
      <c r="MA30" s="78"/>
      <c r="MB30" s="78"/>
      <c r="MC30" s="78"/>
      <c r="MD30" s="78"/>
      <c r="ME30" s="78"/>
      <c r="MF30" s="78"/>
      <c r="MG30" s="78"/>
      <c r="MH30" s="78"/>
      <c r="MI30" s="78"/>
      <c r="MJ30" s="78"/>
      <c r="MK30" s="78"/>
      <c r="ML30" s="78"/>
      <c r="MM30" s="78"/>
      <c r="MN30" s="78"/>
      <c r="MO30" s="78"/>
      <c r="MP30" s="78"/>
      <c r="MQ30" s="78"/>
      <c r="MR30" s="78"/>
      <c r="MS30" s="78"/>
      <c r="MT30" s="78"/>
      <c r="MU30" s="78"/>
      <c r="MV30" s="78"/>
      <c r="MW30" s="78"/>
      <c r="MX30" s="78"/>
      <c r="MY30" s="78"/>
      <c r="MZ30" s="78"/>
      <c r="NA30" s="78"/>
      <c r="NB30" s="78"/>
      <c r="NC30" s="78"/>
      <c r="ND30" s="78"/>
      <c r="NE30" s="78"/>
      <c r="NF30" s="78"/>
      <c r="NG30" s="78"/>
      <c r="NH30" s="78"/>
      <c r="NI30" s="78"/>
      <c r="NJ30" s="78"/>
      <c r="NK30" s="78"/>
      <c r="NL30" s="78"/>
      <c r="NM30" s="78"/>
      <c r="NN30" s="78"/>
      <c r="NO30" s="78"/>
      <c r="NP30" s="78"/>
      <c r="NQ30" s="78"/>
      <c r="NR30" s="78"/>
      <c r="NS30" s="78"/>
      <c r="NT30" s="78"/>
      <c r="NU30" s="78"/>
      <c r="NV30" s="78"/>
      <c r="NW30" s="78"/>
      <c r="NX30" s="78"/>
      <c r="NY30" s="78"/>
      <c r="NZ30" s="78"/>
      <c r="OA30" s="78"/>
      <c r="OB30" s="78"/>
      <c r="OC30" s="78"/>
      <c r="OD30" s="78"/>
      <c r="OE30" s="78"/>
      <c r="OF30" s="78"/>
      <c r="OG30" s="78"/>
      <c r="OH30" s="78"/>
      <c r="OI30" s="78"/>
      <c r="OJ30" s="78"/>
      <c r="OK30" s="78"/>
      <c r="OL30" s="78"/>
      <c r="OM30" s="78"/>
      <c r="ON30" s="78"/>
      <c r="OO30" s="78"/>
    </row>
    <row r="31" spans="1:405" x14ac:dyDescent="0.25">
      <c r="A31" s="104" t="s">
        <v>28</v>
      </c>
      <c r="B31" s="88">
        <v>0</v>
      </c>
      <c r="C31" s="104">
        <v>0</v>
      </c>
      <c r="D31" s="104">
        <v>0</v>
      </c>
      <c r="E31" s="104">
        <f t="shared" ref="E31:E32" si="36">SUM(B31:D31)</f>
        <v>0</v>
      </c>
      <c r="F31" s="114">
        <v>77</v>
      </c>
      <c r="G31" s="114">
        <v>36</v>
      </c>
      <c r="H31" s="114">
        <v>0</v>
      </c>
      <c r="I31" s="113">
        <f>SUM(F31:H31)</f>
        <v>113</v>
      </c>
      <c r="J31" s="114">
        <v>100</v>
      </c>
      <c r="K31" s="114">
        <v>26</v>
      </c>
      <c r="L31" s="114">
        <v>1</v>
      </c>
      <c r="M31" s="104">
        <f>SUM(J31:L31)</f>
        <v>127</v>
      </c>
      <c r="N31" s="104">
        <v>2</v>
      </c>
      <c r="O31" s="104">
        <v>0</v>
      </c>
      <c r="P31" s="104">
        <f t="shared" si="35"/>
        <v>2</v>
      </c>
      <c r="Q31" s="114">
        <v>81</v>
      </c>
      <c r="R31" s="114">
        <v>37</v>
      </c>
      <c r="S31" s="104">
        <v>0</v>
      </c>
      <c r="T31" s="104">
        <f t="shared" ref="T31:T32" si="37">SUM(Q31:S31)</f>
        <v>118</v>
      </c>
      <c r="U31" s="114">
        <v>78</v>
      </c>
      <c r="V31" s="114">
        <v>77</v>
      </c>
      <c r="W31" s="115">
        <v>0</v>
      </c>
      <c r="X31" s="104">
        <f t="shared" ref="X31:X32" si="38">SUM(U31:W31)</f>
        <v>155</v>
      </c>
      <c r="Y31" s="114">
        <v>17</v>
      </c>
      <c r="Z31" s="114">
        <v>6</v>
      </c>
      <c r="AA31" s="114">
        <v>1</v>
      </c>
      <c r="AB31" s="104">
        <f t="shared" ref="AB31:AB32" si="39">SUM(Y31:AA31)</f>
        <v>24</v>
      </c>
      <c r="AC31" s="114">
        <v>28</v>
      </c>
      <c r="AD31" s="114">
        <v>4</v>
      </c>
      <c r="AE31" s="114">
        <v>1</v>
      </c>
      <c r="AF31" s="104">
        <f t="shared" ref="AF31:AF32" si="40">SUM(AC31:AE31)</f>
        <v>33</v>
      </c>
      <c r="AG31" s="114">
        <v>517</v>
      </c>
      <c r="AH31" s="114">
        <v>202</v>
      </c>
      <c r="AI31" s="114">
        <v>6</v>
      </c>
      <c r="AJ31" s="104">
        <f t="shared" ref="AJ31:AJ32" si="41">SUM(AG31:AI31)</f>
        <v>725</v>
      </c>
      <c r="AK31" s="104">
        <f t="shared" ref="AK31:AK32" si="42">B31+F31+J31+N31+Q31+U31+Y31+AC31+AG31</f>
        <v>900</v>
      </c>
      <c r="AL31" s="104">
        <f t="shared" ref="AL31:AL32" si="43">C31+G31+K31+O31+R31+V31+Z31+AD31+AH31</f>
        <v>388</v>
      </c>
      <c r="AM31" s="104">
        <f t="shared" ref="AM31:AM32" si="44">SUM(D31+L31+S31+W31+AA31+AE31+AI31)</f>
        <v>9</v>
      </c>
      <c r="AN31" s="104">
        <f t="shared" ref="AN31:AN32" si="45">SUM(AK31:AM31)</f>
        <v>1297</v>
      </c>
    </row>
    <row r="32" spans="1:405" x14ac:dyDescent="0.25">
      <c r="A32" s="104" t="s">
        <v>29</v>
      </c>
      <c r="B32" s="113">
        <v>1</v>
      </c>
      <c r="C32" s="104">
        <v>0</v>
      </c>
      <c r="D32" s="104">
        <v>0</v>
      </c>
      <c r="E32" s="104">
        <f t="shared" si="36"/>
        <v>1</v>
      </c>
      <c r="F32" s="114">
        <v>2</v>
      </c>
      <c r="G32" s="114">
        <v>2</v>
      </c>
      <c r="H32" s="114">
        <v>0</v>
      </c>
      <c r="I32" s="113">
        <f>SUM(F32:H32)</f>
        <v>4</v>
      </c>
      <c r="J32" s="114">
        <v>4</v>
      </c>
      <c r="K32" s="115">
        <v>0</v>
      </c>
      <c r="L32" s="115">
        <v>0</v>
      </c>
      <c r="M32" s="104">
        <f>SUM(J32:K32)</f>
        <v>4</v>
      </c>
      <c r="N32" s="104">
        <v>0</v>
      </c>
      <c r="O32" s="104">
        <v>0</v>
      </c>
      <c r="P32" s="104">
        <f t="shared" si="35"/>
        <v>0</v>
      </c>
      <c r="Q32" s="114">
        <v>3</v>
      </c>
      <c r="R32" s="114">
        <v>1</v>
      </c>
      <c r="S32" s="104">
        <v>0</v>
      </c>
      <c r="T32" s="104">
        <f t="shared" si="37"/>
        <v>4</v>
      </c>
      <c r="U32" s="114">
        <v>1</v>
      </c>
      <c r="V32" s="115">
        <v>0</v>
      </c>
      <c r="W32" s="115">
        <v>0</v>
      </c>
      <c r="X32" s="104">
        <f t="shared" si="38"/>
        <v>1</v>
      </c>
      <c r="Y32" s="114">
        <v>38</v>
      </c>
      <c r="Z32" s="114">
        <v>10</v>
      </c>
      <c r="AA32" s="115">
        <v>0</v>
      </c>
      <c r="AB32" s="104">
        <f t="shared" si="39"/>
        <v>48</v>
      </c>
      <c r="AC32" s="114">
        <v>1</v>
      </c>
      <c r="AD32" s="114">
        <v>1</v>
      </c>
      <c r="AE32" s="115">
        <v>0</v>
      </c>
      <c r="AF32" s="104">
        <f t="shared" si="40"/>
        <v>2</v>
      </c>
      <c r="AG32" s="114">
        <v>23</v>
      </c>
      <c r="AH32" s="114">
        <v>12</v>
      </c>
      <c r="AI32" s="115">
        <v>0</v>
      </c>
      <c r="AJ32" s="104">
        <f t="shared" si="41"/>
        <v>35</v>
      </c>
      <c r="AK32" s="104">
        <f t="shared" si="42"/>
        <v>73</v>
      </c>
      <c r="AL32" s="104">
        <f t="shared" si="43"/>
        <v>26</v>
      </c>
      <c r="AM32" s="104">
        <f t="shared" si="44"/>
        <v>0</v>
      </c>
      <c r="AN32" s="104">
        <f t="shared" si="45"/>
        <v>99</v>
      </c>
    </row>
    <row r="33" spans="1:97" x14ac:dyDescent="0.25">
      <c r="A33" s="120" t="s">
        <v>30</v>
      </c>
      <c r="B33" s="91">
        <f>SUM(B22:B32)</f>
        <v>2</v>
      </c>
      <c r="C33" s="91">
        <f t="shared" ref="C33:O33" si="46">SUM(C22:C32)</f>
        <v>4</v>
      </c>
      <c r="D33" s="91">
        <f t="shared" si="46"/>
        <v>0</v>
      </c>
      <c r="E33" s="91">
        <f t="shared" si="46"/>
        <v>6</v>
      </c>
      <c r="F33" s="91">
        <f t="shared" si="46"/>
        <v>214</v>
      </c>
      <c r="G33" s="91">
        <f t="shared" si="46"/>
        <v>173</v>
      </c>
      <c r="H33" s="91">
        <f t="shared" si="46"/>
        <v>1</v>
      </c>
      <c r="I33" s="91">
        <f>SUM(I22:I32)</f>
        <v>388</v>
      </c>
      <c r="J33" s="91">
        <f t="shared" si="46"/>
        <v>380</v>
      </c>
      <c r="K33" s="91">
        <f t="shared" si="46"/>
        <v>210</v>
      </c>
      <c r="L33" s="91">
        <f t="shared" si="46"/>
        <v>1</v>
      </c>
      <c r="M33" s="91">
        <f t="shared" si="46"/>
        <v>591</v>
      </c>
      <c r="N33" s="91">
        <f t="shared" si="46"/>
        <v>4</v>
      </c>
      <c r="O33" s="91">
        <f t="shared" si="46"/>
        <v>1</v>
      </c>
      <c r="P33" s="94">
        <f t="shared" si="35"/>
        <v>5</v>
      </c>
      <c r="Q33" s="91">
        <f t="shared" ref="Q33:AN33" si="47">SUM(Q22:Q32)</f>
        <v>349</v>
      </c>
      <c r="R33" s="91">
        <f t="shared" si="47"/>
        <v>197</v>
      </c>
      <c r="S33" s="91">
        <f t="shared" si="47"/>
        <v>1</v>
      </c>
      <c r="T33" s="91">
        <f t="shared" si="47"/>
        <v>547</v>
      </c>
      <c r="U33" s="91">
        <f t="shared" si="47"/>
        <v>103</v>
      </c>
      <c r="V33" s="91">
        <f t="shared" si="47"/>
        <v>107</v>
      </c>
      <c r="W33" s="91">
        <f t="shared" si="47"/>
        <v>1</v>
      </c>
      <c r="X33" s="91">
        <f t="shared" si="47"/>
        <v>211</v>
      </c>
      <c r="Y33" s="91">
        <f t="shared" si="47"/>
        <v>361</v>
      </c>
      <c r="Z33" s="91">
        <f t="shared" si="47"/>
        <v>223</v>
      </c>
      <c r="AA33" s="91">
        <f t="shared" si="47"/>
        <v>14</v>
      </c>
      <c r="AB33" s="91">
        <f t="shared" si="47"/>
        <v>598</v>
      </c>
      <c r="AC33" s="91">
        <f t="shared" si="47"/>
        <v>65</v>
      </c>
      <c r="AD33" s="91">
        <f t="shared" si="47"/>
        <v>39</v>
      </c>
      <c r="AE33" s="91">
        <f t="shared" si="47"/>
        <v>2</v>
      </c>
      <c r="AF33" s="91">
        <f t="shared" si="47"/>
        <v>106</v>
      </c>
      <c r="AG33" s="122">
        <f t="shared" si="47"/>
        <v>1043</v>
      </c>
      <c r="AH33" s="91">
        <f t="shared" si="47"/>
        <v>544</v>
      </c>
      <c r="AI33" s="91">
        <f t="shared" si="47"/>
        <v>14</v>
      </c>
      <c r="AJ33" s="122">
        <f t="shared" si="47"/>
        <v>1601</v>
      </c>
      <c r="AK33" s="122">
        <f t="shared" si="47"/>
        <v>2521</v>
      </c>
      <c r="AL33" s="122">
        <f t="shared" si="47"/>
        <v>1498</v>
      </c>
      <c r="AM33" s="91">
        <f t="shared" si="47"/>
        <v>34</v>
      </c>
      <c r="AN33" s="122">
        <f t="shared" si="47"/>
        <v>4053</v>
      </c>
    </row>
    <row r="34" spans="1:97" s="82" customFormat="1" x14ac:dyDescent="0.25">
      <c r="A34" s="101" t="s">
        <v>32</v>
      </c>
      <c r="B34" s="117">
        <f t="shared" ref="B34:K34" si="48">B19+B33</f>
        <v>8</v>
      </c>
      <c r="C34" s="117">
        <f t="shared" si="48"/>
        <v>7</v>
      </c>
      <c r="D34" s="117">
        <f t="shared" si="48"/>
        <v>0</v>
      </c>
      <c r="E34" s="118">
        <f t="shared" si="48"/>
        <v>15</v>
      </c>
      <c r="F34" s="118">
        <f t="shared" si="48"/>
        <v>1085</v>
      </c>
      <c r="G34" s="118">
        <f t="shared" si="48"/>
        <v>1041</v>
      </c>
      <c r="H34" s="118">
        <f t="shared" si="48"/>
        <v>1</v>
      </c>
      <c r="I34" s="118">
        <f t="shared" si="48"/>
        <v>2127</v>
      </c>
      <c r="J34" s="118">
        <f t="shared" si="48"/>
        <v>1527</v>
      </c>
      <c r="K34" s="118">
        <f t="shared" si="48"/>
        <v>892</v>
      </c>
      <c r="L34" s="117">
        <f t="shared" ref="L34" si="49">L19+L33</f>
        <v>2</v>
      </c>
      <c r="M34" s="118">
        <f t="shared" ref="M34:AD34" si="50">M19+M33</f>
        <v>2421</v>
      </c>
      <c r="N34" s="118">
        <f t="shared" si="50"/>
        <v>7</v>
      </c>
      <c r="O34" s="118">
        <f t="shared" si="50"/>
        <v>4</v>
      </c>
      <c r="P34" s="118">
        <f t="shared" si="50"/>
        <v>11</v>
      </c>
      <c r="Q34" s="118">
        <f t="shared" si="50"/>
        <v>1710</v>
      </c>
      <c r="R34" s="118">
        <f t="shared" si="50"/>
        <v>1047</v>
      </c>
      <c r="S34" s="118">
        <f t="shared" si="50"/>
        <v>2</v>
      </c>
      <c r="T34" s="118">
        <f t="shared" si="50"/>
        <v>2759</v>
      </c>
      <c r="U34" s="118">
        <f t="shared" si="50"/>
        <v>874</v>
      </c>
      <c r="V34" s="118">
        <f t="shared" si="50"/>
        <v>752</v>
      </c>
      <c r="W34" s="117">
        <f t="shared" si="50"/>
        <v>2</v>
      </c>
      <c r="X34" s="118">
        <f t="shared" si="50"/>
        <v>1628</v>
      </c>
      <c r="Y34" s="118">
        <f t="shared" si="50"/>
        <v>585</v>
      </c>
      <c r="Z34" s="118">
        <f t="shared" si="50"/>
        <v>378</v>
      </c>
      <c r="AA34" s="118">
        <f t="shared" si="50"/>
        <v>15</v>
      </c>
      <c r="AB34" s="118">
        <f t="shared" si="50"/>
        <v>978</v>
      </c>
      <c r="AC34" s="118">
        <f t="shared" si="50"/>
        <v>309</v>
      </c>
      <c r="AD34" s="118">
        <f t="shared" si="50"/>
        <v>222</v>
      </c>
      <c r="AE34" s="118">
        <f>SUM(AE33,AE19)</f>
        <v>3</v>
      </c>
      <c r="AF34" s="118">
        <f>SUM(AF33,AF19)</f>
        <v>534</v>
      </c>
      <c r="AG34" s="118">
        <f t="shared" ref="AG34:AM34" si="51">AG19+AG33</f>
        <v>2999</v>
      </c>
      <c r="AH34" s="118">
        <f t="shared" si="51"/>
        <v>2077</v>
      </c>
      <c r="AI34" s="118">
        <f t="shared" si="51"/>
        <v>26</v>
      </c>
      <c r="AJ34" s="118">
        <f t="shared" si="51"/>
        <v>5102</v>
      </c>
      <c r="AK34" s="118">
        <f t="shared" si="51"/>
        <v>9104</v>
      </c>
      <c r="AL34" s="118">
        <f t="shared" si="51"/>
        <v>6420</v>
      </c>
      <c r="AM34" s="118">
        <f t="shared" si="51"/>
        <v>51</v>
      </c>
      <c r="AN34" s="118">
        <f>AN19+AN33</f>
        <v>15575</v>
      </c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1"/>
      <c r="CM34" s="81"/>
      <c r="CN34" s="81"/>
      <c r="CO34" s="81"/>
      <c r="CP34" s="81"/>
      <c r="CQ34" s="81"/>
      <c r="CR34" s="81"/>
      <c r="CS34" s="81"/>
    </row>
    <row r="35" spans="1:97" x14ac:dyDescent="0.25">
      <c r="A35" s="28" t="s">
        <v>37</v>
      </c>
    </row>
  </sheetData>
  <mergeCells count="10">
    <mergeCell ref="U4:X4"/>
    <mergeCell ref="Y4:AB4"/>
    <mergeCell ref="AC4:AF4"/>
    <mergeCell ref="AG4:AJ4"/>
    <mergeCell ref="AK4:AN4"/>
    <mergeCell ref="B4:E4"/>
    <mergeCell ref="F4:I4"/>
    <mergeCell ref="J4:M4"/>
    <mergeCell ref="N4:P4"/>
    <mergeCell ref="Q4:T4"/>
  </mergeCells>
  <pageMargins left="0.7" right="0.7" top="0.75" bottom="0.75" header="0.3" footer="0.3"/>
  <pageSetup scale="55" orientation="landscape" r:id="rId1"/>
  <colBreaks count="1" manualBreakCount="1">
    <brk id="2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zoomScale="90" zoomScaleNormal="90" workbookViewId="0">
      <pane xSplit="1" topLeftCell="B1" activePane="topRight" state="frozen"/>
      <selection pane="topRight" activeCell="B41" sqref="B41"/>
    </sheetView>
  </sheetViews>
  <sheetFormatPr defaultColWidth="14.42578125" defaultRowHeight="15" customHeight="1" x14ac:dyDescent="0.25"/>
  <cols>
    <col min="1" max="1" width="21.7109375" customWidth="1"/>
    <col min="2" max="38" width="8.7109375" customWidth="1"/>
    <col min="39" max="39" width="8.7109375" style="83" customWidth="1"/>
  </cols>
  <sheetData>
    <row r="1" spans="1:39" ht="21" x14ac:dyDescent="0.3">
      <c r="A1" s="1"/>
      <c r="B1" s="2" t="s">
        <v>0</v>
      </c>
      <c r="C1" s="3"/>
      <c r="D1" s="3"/>
      <c r="E1" s="4"/>
      <c r="F1" s="4"/>
      <c r="G1" s="3"/>
      <c r="H1" s="3"/>
      <c r="I1" s="4"/>
      <c r="J1" s="5"/>
      <c r="K1" s="5"/>
      <c r="L1" s="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 ht="18.75" x14ac:dyDescent="0.3">
      <c r="A2" s="6"/>
      <c r="B2" s="7" t="s">
        <v>33</v>
      </c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x14ac:dyDescent="0.25">
      <c r="B4" s="84" t="s">
        <v>2</v>
      </c>
      <c r="C4" s="85"/>
      <c r="D4" s="85"/>
      <c r="E4" s="85"/>
      <c r="F4" s="84" t="s">
        <v>3</v>
      </c>
      <c r="G4" s="85"/>
      <c r="H4" s="85"/>
      <c r="I4" s="84" t="s">
        <v>4</v>
      </c>
      <c r="J4" s="85"/>
      <c r="K4" s="85"/>
      <c r="L4" s="85"/>
      <c r="M4" s="84" t="s">
        <v>5</v>
      </c>
      <c r="N4" s="85"/>
      <c r="O4" s="85"/>
      <c r="P4" s="84" t="s">
        <v>6</v>
      </c>
      <c r="Q4" s="85"/>
      <c r="R4" s="85"/>
      <c r="S4" s="85"/>
      <c r="T4" s="84" t="s">
        <v>7</v>
      </c>
      <c r="U4" s="85"/>
      <c r="V4" s="85"/>
      <c r="W4" s="85"/>
      <c r="X4" s="84" t="s">
        <v>8</v>
      </c>
      <c r="Y4" s="85"/>
      <c r="Z4" s="85"/>
      <c r="AA4" s="85"/>
      <c r="AB4" s="84" t="s">
        <v>9</v>
      </c>
      <c r="AC4" s="85"/>
      <c r="AD4" s="85"/>
      <c r="AE4" s="85"/>
      <c r="AF4" s="84" t="s">
        <v>10</v>
      </c>
      <c r="AG4" s="85"/>
      <c r="AH4" s="85"/>
      <c r="AI4" s="85"/>
      <c r="AJ4" s="84" t="s">
        <v>11</v>
      </c>
      <c r="AK4" s="85"/>
      <c r="AL4" s="85"/>
      <c r="AM4" s="85"/>
    </row>
    <row r="5" spans="1:39" ht="30" x14ac:dyDescent="0.25">
      <c r="B5" s="8" t="s">
        <v>12</v>
      </c>
      <c r="C5" s="8" t="s">
        <v>13</v>
      </c>
      <c r="D5" s="8" t="s">
        <v>14</v>
      </c>
      <c r="E5" s="8" t="s">
        <v>15</v>
      </c>
      <c r="F5" s="8" t="s">
        <v>12</v>
      </c>
      <c r="G5" s="8" t="s">
        <v>16</v>
      </c>
      <c r="H5" s="8" t="s">
        <v>11</v>
      </c>
      <c r="I5" s="8" t="s">
        <v>12</v>
      </c>
      <c r="J5" s="8" t="s">
        <v>16</v>
      </c>
      <c r="K5" s="8" t="s">
        <v>17</v>
      </c>
      <c r="L5" s="8" t="s">
        <v>11</v>
      </c>
      <c r="M5" s="8" t="s">
        <v>12</v>
      </c>
      <c r="N5" s="8" t="s">
        <v>16</v>
      </c>
      <c r="O5" s="8" t="s">
        <v>15</v>
      </c>
      <c r="P5" s="8" t="s">
        <v>12</v>
      </c>
      <c r="Q5" s="8" t="s">
        <v>16</v>
      </c>
      <c r="R5" s="8" t="s">
        <v>17</v>
      </c>
      <c r="S5" s="8" t="s">
        <v>11</v>
      </c>
      <c r="T5" s="8" t="s">
        <v>12</v>
      </c>
      <c r="U5" s="8" t="s">
        <v>16</v>
      </c>
      <c r="V5" s="8" t="s">
        <v>17</v>
      </c>
      <c r="W5" s="8" t="s">
        <v>15</v>
      </c>
      <c r="X5" s="8" t="s">
        <v>12</v>
      </c>
      <c r="Y5" s="8" t="s">
        <v>16</v>
      </c>
      <c r="Z5" s="8" t="s">
        <v>14</v>
      </c>
      <c r="AA5" s="8" t="s">
        <v>11</v>
      </c>
      <c r="AB5" s="8" t="s">
        <v>12</v>
      </c>
      <c r="AC5" s="8" t="s">
        <v>16</v>
      </c>
      <c r="AD5" s="8" t="s">
        <v>17</v>
      </c>
      <c r="AE5" s="8" t="s">
        <v>15</v>
      </c>
      <c r="AF5" s="8" t="s">
        <v>12</v>
      </c>
      <c r="AG5" s="8" t="s">
        <v>16</v>
      </c>
      <c r="AH5" s="8" t="s">
        <v>14</v>
      </c>
      <c r="AI5" s="8" t="s">
        <v>15</v>
      </c>
      <c r="AJ5" s="8" t="s">
        <v>12</v>
      </c>
      <c r="AK5" s="8" t="s">
        <v>16</v>
      </c>
      <c r="AL5" s="8" t="s">
        <v>14</v>
      </c>
      <c r="AM5" s="8" t="s">
        <v>15</v>
      </c>
    </row>
    <row r="6" spans="1:39" ht="15.75" x14ac:dyDescent="0.25">
      <c r="A6" s="9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15.75" x14ac:dyDescent="0.25">
      <c r="A7" s="9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39" x14ac:dyDescent="0.25">
      <c r="A8" s="11" t="s">
        <v>19</v>
      </c>
      <c r="B8" s="12">
        <v>2</v>
      </c>
      <c r="C8" s="12">
        <v>3</v>
      </c>
      <c r="D8" s="12">
        <v>0</v>
      </c>
      <c r="E8" s="12">
        <f>SUM(B8:D8)</f>
        <v>5</v>
      </c>
      <c r="F8" s="12">
        <v>207</v>
      </c>
      <c r="G8" s="12">
        <v>207</v>
      </c>
      <c r="H8" s="12">
        <f t="shared" ref="H8:H14" si="0">SUM(F8:G8)</f>
        <v>414</v>
      </c>
      <c r="I8" s="12">
        <v>222</v>
      </c>
      <c r="J8" s="12">
        <v>159</v>
      </c>
      <c r="K8" s="12">
        <v>0</v>
      </c>
      <c r="L8" s="12">
        <f t="shared" ref="L8:L14" si="1">SUM(I8:K8)</f>
        <v>381</v>
      </c>
      <c r="M8" s="12">
        <v>1</v>
      </c>
      <c r="N8" s="12">
        <v>0</v>
      </c>
      <c r="O8" s="12">
        <f t="shared" ref="O8:O14" si="2">M8+N8</f>
        <v>1</v>
      </c>
      <c r="P8" s="12">
        <v>346</v>
      </c>
      <c r="Q8" s="12">
        <v>215</v>
      </c>
      <c r="R8" s="12">
        <v>0</v>
      </c>
      <c r="S8" s="12">
        <f t="shared" ref="S8:S16" si="3">P8+Q8+R8</f>
        <v>561</v>
      </c>
      <c r="T8" s="12">
        <v>87</v>
      </c>
      <c r="U8" s="12">
        <v>132</v>
      </c>
      <c r="V8" s="12">
        <v>0</v>
      </c>
      <c r="W8" s="12">
        <f t="shared" ref="W8:W14" si="4">SUM(T8:V8)</f>
        <v>219</v>
      </c>
      <c r="X8" s="12">
        <v>36</v>
      </c>
      <c r="Y8" s="12">
        <v>36</v>
      </c>
      <c r="Z8" s="12">
        <v>0</v>
      </c>
      <c r="AA8" s="12">
        <f t="shared" ref="AA8:AA14" si="5">X8+Y8+Z8</f>
        <v>72</v>
      </c>
      <c r="AB8" s="12">
        <v>69</v>
      </c>
      <c r="AC8" s="12">
        <v>34</v>
      </c>
      <c r="AD8" s="12">
        <v>0</v>
      </c>
      <c r="AE8" s="12">
        <f t="shared" ref="AE8:AE14" si="6">SUM(AB8:AC8)</f>
        <v>103</v>
      </c>
      <c r="AF8" s="12">
        <v>358</v>
      </c>
      <c r="AG8" s="12">
        <v>281</v>
      </c>
      <c r="AH8" s="12">
        <v>0</v>
      </c>
      <c r="AI8" s="12">
        <f t="shared" ref="AI8:AI14" si="7">SUM(AF8:AH8)</f>
        <v>639</v>
      </c>
      <c r="AJ8" s="13">
        <f t="shared" ref="AJ8:AK8" si="8">B8+F8+I8+M8+P8+T8+X8+AB8+AF8</f>
        <v>1328</v>
      </c>
      <c r="AK8" s="13">
        <f t="shared" si="8"/>
        <v>1067</v>
      </c>
      <c r="AL8" s="12">
        <f t="shared" ref="AL8:AL14" si="9">D8+Z8+AH8</f>
        <v>0</v>
      </c>
      <c r="AM8" s="13">
        <f t="shared" ref="AM8:AM14" si="10">SUM(AJ8:AL8)</f>
        <v>2395</v>
      </c>
    </row>
    <row r="9" spans="1:39" x14ac:dyDescent="0.25">
      <c r="A9" s="11" t="s">
        <v>20</v>
      </c>
      <c r="B9" s="12">
        <v>0</v>
      </c>
      <c r="C9" s="12">
        <v>1</v>
      </c>
      <c r="D9" s="12">
        <v>0</v>
      </c>
      <c r="E9" s="12">
        <f t="shared" ref="E9:E14" si="11">SUM(B9:D9)</f>
        <v>1</v>
      </c>
      <c r="F9" s="12">
        <v>81</v>
      </c>
      <c r="G9" s="12">
        <v>105</v>
      </c>
      <c r="H9" s="12">
        <f t="shared" si="0"/>
        <v>186</v>
      </c>
      <c r="I9" s="12">
        <v>97</v>
      </c>
      <c r="J9" s="12">
        <v>102</v>
      </c>
      <c r="K9" s="12">
        <v>0</v>
      </c>
      <c r="L9" s="12">
        <f t="shared" si="1"/>
        <v>199</v>
      </c>
      <c r="M9" s="12">
        <v>0</v>
      </c>
      <c r="N9" s="12">
        <v>0</v>
      </c>
      <c r="O9" s="12">
        <f t="shared" si="2"/>
        <v>0</v>
      </c>
      <c r="P9" s="12">
        <v>139</v>
      </c>
      <c r="Q9" s="12">
        <v>89</v>
      </c>
      <c r="R9" s="12">
        <v>0</v>
      </c>
      <c r="S9" s="12">
        <f t="shared" si="3"/>
        <v>228</v>
      </c>
      <c r="T9" s="12">
        <v>48</v>
      </c>
      <c r="U9" s="12">
        <v>99</v>
      </c>
      <c r="V9" s="12">
        <v>0</v>
      </c>
      <c r="W9" s="12">
        <f t="shared" si="4"/>
        <v>147</v>
      </c>
      <c r="X9" s="12">
        <v>18</v>
      </c>
      <c r="Y9" s="12">
        <v>16</v>
      </c>
      <c r="Z9" s="12">
        <v>0</v>
      </c>
      <c r="AA9" s="12">
        <f t="shared" si="5"/>
        <v>34</v>
      </c>
      <c r="AB9" s="12">
        <v>21</v>
      </c>
      <c r="AC9" s="12">
        <v>18</v>
      </c>
      <c r="AD9" s="12">
        <v>0</v>
      </c>
      <c r="AE9" s="12">
        <f t="shared" si="6"/>
        <v>39</v>
      </c>
      <c r="AF9" s="12">
        <v>154</v>
      </c>
      <c r="AG9" s="12">
        <v>176</v>
      </c>
      <c r="AH9" s="12">
        <v>0</v>
      </c>
      <c r="AI9" s="12">
        <f t="shared" si="7"/>
        <v>330</v>
      </c>
      <c r="AJ9" s="12">
        <f t="shared" ref="AJ9:AK9" si="12">B9+F9+I9+M9+P9+T9+X9+AB9+AF9</f>
        <v>558</v>
      </c>
      <c r="AK9" s="12">
        <f t="shared" si="12"/>
        <v>606</v>
      </c>
      <c r="AL9" s="12">
        <f t="shared" si="9"/>
        <v>0</v>
      </c>
      <c r="AM9" s="13">
        <f t="shared" si="10"/>
        <v>1164</v>
      </c>
    </row>
    <row r="10" spans="1:39" x14ac:dyDescent="0.25">
      <c r="A10" s="11" t="s">
        <v>21</v>
      </c>
      <c r="B10" s="12">
        <v>1</v>
      </c>
      <c r="C10" s="12">
        <v>3</v>
      </c>
      <c r="D10" s="12">
        <v>0</v>
      </c>
      <c r="E10" s="12">
        <f t="shared" si="11"/>
        <v>4</v>
      </c>
      <c r="F10" s="12">
        <v>194</v>
      </c>
      <c r="G10" s="12">
        <v>197</v>
      </c>
      <c r="H10" s="12">
        <f t="shared" si="0"/>
        <v>391</v>
      </c>
      <c r="I10" s="12">
        <v>214</v>
      </c>
      <c r="J10" s="12">
        <v>103</v>
      </c>
      <c r="K10" s="12">
        <v>0</v>
      </c>
      <c r="L10" s="12">
        <f t="shared" si="1"/>
        <v>317</v>
      </c>
      <c r="M10" s="12">
        <v>2</v>
      </c>
      <c r="N10" s="12">
        <v>1</v>
      </c>
      <c r="O10" s="12">
        <f t="shared" si="2"/>
        <v>3</v>
      </c>
      <c r="P10" s="12">
        <v>300</v>
      </c>
      <c r="Q10" s="12">
        <v>139</v>
      </c>
      <c r="R10" s="12">
        <v>0</v>
      </c>
      <c r="S10" s="12">
        <f t="shared" si="3"/>
        <v>439</v>
      </c>
      <c r="T10" s="12">
        <v>54</v>
      </c>
      <c r="U10" s="12">
        <v>106</v>
      </c>
      <c r="V10" s="12">
        <v>0</v>
      </c>
      <c r="W10" s="12">
        <f t="shared" si="4"/>
        <v>160</v>
      </c>
      <c r="X10" s="12">
        <v>46</v>
      </c>
      <c r="Y10" s="12">
        <v>24</v>
      </c>
      <c r="Z10" s="12">
        <v>0</v>
      </c>
      <c r="AA10" s="12">
        <f t="shared" si="5"/>
        <v>70</v>
      </c>
      <c r="AB10" s="12">
        <v>55</v>
      </c>
      <c r="AC10" s="12">
        <v>38</v>
      </c>
      <c r="AD10" s="12">
        <v>0</v>
      </c>
      <c r="AE10" s="12">
        <f t="shared" si="6"/>
        <v>93</v>
      </c>
      <c r="AF10" s="12">
        <v>406</v>
      </c>
      <c r="AG10" s="12">
        <v>292</v>
      </c>
      <c r="AH10" s="12">
        <v>1</v>
      </c>
      <c r="AI10" s="12">
        <f t="shared" si="7"/>
        <v>699</v>
      </c>
      <c r="AJ10" s="13">
        <f t="shared" ref="AJ10:AK10" si="13">B10+F10+I10+M10+P10+T10+X10+AB10+AF10</f>
        <v>1272</v>
      </c>
      <c r="AK10" s="12">
        <f t="shared" si="13"/>
        <v>903</v>
      </c>
      <c r="AL10" s="12">
        <f t="shared" si="9"/>
        <v>1</v>
      </c>
      <c r="AM10" s="13">
        <f t="shared" si="10"/>
        <v>2176</v>
      </c>
    </row>
    <row r="11" spans="1:39" x14ac:dyDescent="0.25">
      <c r="A11" s="11" t="s">
        <v>22</v>
      </c>
      <c r="B11" s="12">
        <v>0</v>
      </c>
      <c r="C11" s="12">
        <v>0</v>
      </c>
      <c r="D11" s="12">
        <v>0</v>
      </c>
      <c r="E11" s="12">
        <f t="shared" si="11"/>
        <v>0</v>
      </c>
      <c r="F11" s="12">
        <v>201</v>
      </c>
      <c r="G11" s="12">
        <v>164</v>
      </c>
      <c r="H11" s="12">
        <f t="shared" si="0"/>
        <v>365</v>
      </c>
      <c r="I11" s="12">
        <v>260</v>
      </c>
      <c r="J11" s="12">
        <v>146</v>
      </c>
      <c r="K11" s="12">
        <v>0</v>
      </c>
      <c r="L11" s="12">
        <f t="shared" si="1"/>
        <v>406</v>
      </c>
      <c r="M11" s="12">
        <v>1</v>
      </c>
      <c r="N11" s="12">
        <v>0</v>
      </c>
      <c r="O11" s="12">
        <f t="shared" si="2"/>
        <v>1</v>
      </c>
      <c r="P11" s="12">
        <v>283</v>
      </c>
      <c r="Q11" s="12">
        <v>146</v>
      </c>
      <c r="R11" s="12">
        <v>0</v>
      </c>
      <c r="S11" s="12">
        <f t="shared" si="3"/>
        <v>429</v>
      </c>
      <c r="T11" s="12">
        <v>42</v>
      </c>
      <c r="U11" s="12">
        <v>90</v>
      </c>
      <c r="V11" s="12">
        <v>0</v>
      </c>
      <c r="W11" s="12">
        <f t="shared" si="4"/>
        <v>132</v>
      </c>
      <c r="X11" s="12">
        <v>34</v>
      </c>
      <c r="Y11" s="12">
        <v>24</v>
      </c>
      <c r="Z11" s="12">
        <v>0</v>
      </c>
      <c r="AA11" s="12">
        <f t="shared" si="5"/>
        <v>58</v>
      </c>
      <c r="AB11" s="12">
        <v>55</v>
      </c>
      <c r="AC11" s="12">
        <v>35</v>
      </c>
      <c r="AD11" s="12">
        <v>0</v>
      </c>
      <c r="AE11" s="12">
        <f t="shared" si="6"/>
        <v>90</v>
      </c>
      <c r="AF11" s="12">
        <v>452</v>
      </c>
      <c r="AG11" s="12">
        <v>326</v>
      </c>
      <c r="AH11" s="12">
        <v>0</v>
      </c>
      <c r="AI11" s="12">
        <f t="shared" si="7"/>
        <v>778</v>
      </c>
      <c r="AJ11" s="13">
        <f t="shared" ref="AJ11:AK11" si="14">B11+F11+I11+M11+P11+T11+X11+AB11+AF11</f>
        <v>1328</v>
      </c>
      <c r="AK11" s="12">
        <f t="shared" si="14"/>
        <v>931</v>
      </c>
      <c r="AL11" s="12">
        <f t="shared" si="9"/>
        <v>0</v>
      </c>
      <c r="AM11" s="13">
        <f t="shared" si="10"/>
        <v>2259</v>
      </c>
    </row>
    <row r="12" spans="1:39" x14ac:dyDescent="0.25">
      <c r="A12" s="11" t="s">
        <v>23</v>
      </c>
      <c r="B12" s="12">
        <v>0</v>
      </c>
      <c r="C12" s="12">
        <v>1</v>
      </c>
      <c r="D12" s="12">
        <v>0</v>
      </c>
      <c r="E12" s="12">
        <f t="shared" si="11"/>
        <v>1</v>
      </c>
      <c r="F12" s="12">
        <v>170</v>
      </c>
      <c r="G12" s="12">
        <v>155</v>
      </c>
      <c r="H12" s="12">
        <f t="shared" si="0"/>
        <v>325</v>
      </c>
      <c r="I12" s="12">
        <v>238</v>
      </c>
      <c r="J12" s="12">
        <v>91</v>
      </c>
      <c r="K12" s="12">
        <v>0</v>
      </c>
      <c r="L12" s="12">
        <f t="shared" si="1"/>
        <v>329</v>
      </c>
      <c r="M12" s="12">
        <v>0</v>
      </c>
      <c r="N12" s="12">
        <v>0</v>
      </c>
      <c r="O12" s="12">
        <f t="shared" si="2"/>
        <v>0</v>
      </c>
      <c r="P12" s="12">
        <v>184</v>
      </c>
      <c r="Q12" s="12">
        <v>100</v>
      </c>
      <c r="R12" s="12">
        <v>0</v>
      </c>
      <c r="S12" s="12">
        <f t="shared" si="3"/>
        <v>284</v>
      </c>
      <c r="T12" s="12">
        <v>37</v>
      </c>
      <c r="U12" s="12">
        <v>59</v>
      </c>
      <c r="V12" s="12">
        <v>0</v>
      </c>
      <c r="W12" s="12">
        <f t="shared" si="4"/>
        <v>96</v>
      </c>
      <c r="X12" s="12">
        <v>40</v>
      </c>
      <c r="Y12" s="12">
        <v>17</v>
      </c>
      <c r="Z12" s="12">
        <v>0</v>
      </c>
      <c r="AA12" s="12">
        <f t="shared" si="5"/>
        <v>57</v>
      </c>
      <c r="AB12" s="12">
        <v>44</v>
      </c>
      <c r="AC12" s="12">
        <v>37</v>
      </c>
      <c r="AD12" s="12">
        <v>0</v>
      </c>
      <c r="AE12" s="12">
        <f t="shared" si="6"/>
        <v>81</v>
      </c>
      <c r="AF12" s="12">
        <v>385</v>
      </c>
      <c r="AG12" s="12">
        <v>269</v>
      </c>
      <c r="AH12" s="12">
        <v>0</v>
      </c>
      <c r="AI12" s="12">
        <f t="shared" si="7"/>
        <v>654</v>
      </c>
      <c r="AJ12" s="13">
        <f t="shared" ref="AJ12:AK12" si="15">B12+F12+I12+M12+P12+T12+X12+AB12+AF12</f>
        <v>1098</v>
      </c>
      <c r="AK12" s="12">
        <f t="shared" si="15"/>
        <v>729</v>
      </c>
      <c r="AL12" s="12">
        <f t="shared" si="9"/>
        <v>0</v>
      </c>
      <c r="AM12" s="13">
        <f t="shared" si="10"/>
        <v>1827</v>
      </c>
    </row>
    <row r="13" spans="1:39" x14ac:dyDescent="0.25">
      <c r="A13" s="11" t="s">
        <v>24</v>
      </c>
      <c r="B13" s="12">
        <v>0</v>
      </c>
      <c r="C13" s="12">
        <v>0</v>
      </c>
      <c r="D13" s="12">
        <v>0</v>
      </c>
      <c r="E13" s="12">
        <f t="shared" si="11"/>
        <v>0</v>
      </c>
      <c r="F13" s="14">
        <v>0</v>
      </c>
      <c r="G13" s="12">
        <v>0</v>
      </c>
      <c r="H13" s="12">
        <f t="shared" si="0"/>
        <v>0</v>
      </c>
      <c r="I13" s="12">
        <v>1</v>
      </c>
      <c r="J13" s="12">
        <v>0</v>
      </c>
      <c r="K13" s="12">
        <v>0</v>
      </c>
      <c r="L13" s="12">
        <f t="shared" si="1"/>
        <v>1</v>
      </c>
      <c r="M13" s="12">
        <v>0</v>
      </c>
      <c r="N13" s="12">
        <v>0</v>
      </c>
      <c r="O13" s="12">
        <f t="shared" si="2"/>
        <v>0</v>
      </c>
      <c r="P13" s="12">
        <v>0</v>
      </c>
      <c r="Q13" s="12">
        <v>0</v>
      </c>
      <c r="R13" s="12">
        <v>0</v>
      </c>
      <c r="S13" s="12">
        <f t="shared" si="3"/>
        <v>0</v>
      </c>
      <c r="T13" s="12">
        <v>0</v>
      </c>
      <c r="U13" s="12">
        <v>0</v>
      </c>
      <c r="V13" s="12">
        <v>0</v>
      </c>
      <c r="W13" s="12">
        <f t="shared" si="4"/>
        <v>0</v>
      </c>
      <c r="X13" s="12">
        <v>0</v>
      </c>
      <c r="Y13" s="12">
        <v>0</v>
      </c>
      <c r="Z13" s="12">
        <v>0</v>
      </c>
      <c r="AA13" s="12">
        <f t="shared" si="5"/>
        <v>0</v>
      </c>
      <c r="AB13" s="12">
        <v>0</v>
      </c>
      <c r="AC13" s="12">
        <v>0</v>
      </c>
      <c r="AD13" s="12">
        <v>0</v>
      </c>
      <c r="AE13" s="12">
        <f t="shared" si="6"/>
        <v>0</v>
      </c>
      <c r="AF13" s="12">
        <v>0</v>
      </c>
      <c r="AG13" s="12">
        <v>0</v>
      </c>
      <c r="AH13" s="12">
        <v>0</v>
      </c>
      <c r="AI13" s="12">
        <f t="shared" si="7"/>
        <v>0</v>
      </c>
      <c r="AJ13" s="13">
        <f t="shared" ref="AJ13:AK13" si="16">B13+F13+I13+M13+P13+T13+X13+AB13+AF13</f>
        <v>1</v>
      </c>
      <c r="AK13" s="12">
        <f t="shared" si="16"/>
        <v>0</v>
      </c>
      <c r="AL13" s="12">
        <f t="shared" si="9"/>
        <v>0</v>
      </c>
      <c r="AM13" s="13">
        <f t="shared" si="10"/>
        <v>1</v>
      </c>
    </row>
    <row r="14" spans="1:39" x14ac:dyDescent="0.25">
      <c r="A14" s="15" t="s">
        <v>25</v>
      </c>
      <c r="B14" s="16">
        <v>0</v>
      </c>
      <c r="C14" s="16">
        <v>0</v>
      </c>
      <c r="D14" s="16">
        <v>0</v>
      </c>
      <c r="E14" s="16">
        <f t="shared" si="11"/>
        <v>0</v>
      </c>
      <c r="F14" s="16">
        <v>1</v>
      </c>
      <c r="G14" s="16">
        <v>2</v>
      </c>
      <c r="H14" s="16">
        <f t="shared" si="0"/>
        <v>3</v>
      </c>
      <c r="I14" s="16">
        <v>2</v>
      </c>
      <c r="J14" s="16">
        <v>7</v>
      </c>
      <c r="K14" s="16">
        <v>0</v>
      </c>
      <c r="L14" s="16">
        <f t="shared" si="1"/>
        <v>9</v>
      </c>
      <c r="M14" s="16">
        <v>0</v>
      </c>
      <c r="N14" s="16">
        <v>0</v>
      </c>
      <c r="O14" s="16">
        <f t="shared" si="2"/>
        <v>0</v>
      </c>
      <c r="P14" s="16">
        <v>9</v>
      </c>
      <c r="Q14" s="16">
        <v>12</v>
      </c>
      <c r="R14" s="16">
        <v>0</v>
      </c>
      <c r="S14" s="16">
        <f t="shared" si="3"/>
        <v>21</v>
      </c>
      <c r="T14" s="16">
        <v>29</v>
      </c>
      <c r="U14" s="16">
        <v>23</v>
      </c>
      <c r="V14" s="16">
        <v>0</v>
      </c>
      <c r="W14" s="16">
        <f t="shared" si="4"/>
        <v>52</v>
      </c>
      <c r="X14" s="16">
        <v>10</v>
      </c>
      <c r="Y14" s="16">
        <v>11</v>
      </c>
      <c r="Z14" s="16">
        <v>1</v>
      </c>
      <c r="AA14" s="16">
        <f t="shared" si="5"/>
        <v>22</v>
      </c>
      <c r="AB14" s="16">
        <v>5</v>
      </c>
      <c r="AC14" s="16">
        <v>3</v>
      </c>
      <c r="AD14" s="16">
        <v>0</v>
      </c>
      <c r="AE14" s="16">
        <f t="shared" si="6"/>
        <v>8</v>
      </c>
      <c r="AF14" s="16">
        <v>8</v>
      </c>
      <c r="AG14" s="16">
        <v>14</v>
      </c>
      <c r="AH14" s="16">
        <v>0</v>
      </c>
      <c r="AI14" s="16">
        <f t="shared" si="7"/>
        <v>22</v>
      </c>
      <c r="AJ14" s="16">
        <f t="shared" ref="AJ14:AK14" si="17">B14+F14+I14+M14+P14+T14+X14+AB14+AF14</f>
        <v>64</v>
      </c>
      <c r="AK14" s="16">
        <f t="shared" si="17"/>
        <v>72</v>
      </c>
      <c r="AL14" s="16">
        <f t="shared" si="9"/>
        <v>1</v>
      </c>
      <c r="AM14" s="16">
        <f t="shared" si="10"/>
        <v>137</v>
      </c>
    </row>
    <row r="15" spans="1:39" ht="15.75" x14ac:dyDescent="0.25">
      <c r="A15" s="9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f t="shared" si="3"/>
        <v>0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</row>
    <row r="16" spans="1:39" x14ac:dyDescent="0.25">
      <c r="A16" s="11" t="s">
        <v>27</v>
      </c>
      <c r="B16" s="12">
        <v>0</v>
      </c>
      <c r="C16" s="12">
        <v>0</v>
      </c>
      <c r="D16" s="12">
        <v>0</v>
      </c>
      <c r="E16" s="12">
        <f t="shared" ref="E16:E18" si="18">SUM(B16:D16)</f>
        <v>0</v>
      </c>
      <c r="F16" s="12">
        <v>19</v>
      </c>
      <c r="G16" s="12">
        <v>16</v>
      </c>
      <c r="H16" s="12">
        <f t="shared" ref="H16:H18" si="19">SUM(F16:G16)</f>
        <v>35</v>
      </c>
      <c r="I16" s="12">
        <v>35</v>
      </c>
      <c r="J16" s="12">
        <v>11</v>
      </c>
      <c r="K16" s="12">
        <v>0</v>
      </c>
      <c r="L16" s="12">
        <f t="shared" ref="L16:L18" si="20">SUM(I16:K16)</f>
        <v>46</v>
      </c>
      <c r="M16" s="12">
        <v>0</v>
      </c>
      <c r="N16" s="12">
        <v>0</v>
      </c>
      <c r="O16" s="12">
        <f t="shared" ref="O16:O18" si="21">M16+N16</f>
        <v>0</v>
      </c>
      <c r="P16" s="12">
        <v>27</v>
      </c>
      <c r="Q16" s="12">
        <v>17</v>
      </c>
      <c r="R16" s="12">
        <v>0</v>
      </c>
      <c r="S16" s="12">
        <f t="shared" si="3"/>
        <v>44</v>
      </c>
      <c r="T16" s="12">
        <v>99</v>
      </c>
      <c r="U16" s="12">
        <v>135</v>
      </c>
      <c r="V16" s="12">
        <v>0</v>
      </c>
      <c r="W16" s="12">
        <f t="shared" ref="W16:W18" si="22">SUM(T16:V16)</f>
        <v>234</v>
      </c>
      <c r="X16" s="12">
        <v>5</v>
      </c>
      <c r="Y16" s="12">
        <v>1</v>
      </c>
      <c r="Z16" s="12">
        <v>1</v>
      </c>
      <c r="AA16" s="12">
        <f t="shared" ref="AA16:AA18" si="23">SUM(X16:Z16)</f>
        <v>7</v>
      </c>
      <c r="AB16" s="12">
        <v>13</v>
      </c>
      <c r="AC16" s="12">
        <v>4</v>
      </c>
      <c r="AD16" s="12">
        <v>0</v>
      </c>
      <c r="AE16" s="12">
        <f t="shared" ref="AE16:AE18" si="24">SUM(AB16:AC16)</f>
        <v>17</v>
      </c>
      <c r="AF16" s="12">
        <v>131</v>
      </c>
      <c r="AG16" s="12">
        <v>81</v>
      </c>
      <c r="AH16" s="12">
        <v>4</v>
      </c>
      <c r="AI16" s="12">
        <f t="shared" ref="AI16:AI18" si="25">SUM(AF16:AH16)</f>
        <v>216</v>
      </c>
      <c r="AJ16" s="12">
        <f t="shared" ref="AJ16:AK16" si="26">B16+F16+I16+M16+P16+T16+X16+AB16+AF16</f>
        <v>329</v>
      </c>
      <c r="AK16" s="12">
        <f t="shared" si="26"/>
        <v>265</v>
      </c>
      <c r="AL16" s="12">
        <f>D16+K16+R16+V16+Z16+AH16</f>
        <v>5</v>
      </c>
      <c r="AM16" s="12">
        <f t="shared" ref="AM16:AM18" si="27">SUM(AJ16:AL16)</f>
        <v>599</v>
      </c>
    </row>
    <row r="17" spans="1:39" x14ac:dyDescent="0.25">
      <c r="A17" s="11" t="s">
        <v>28</v>
      </c>
      <c r="B17" s="12">
        <v>1</v>
      </c>
      <c r="C17" s="12">
        <v>0</v>
      </c>
      <c r="D17" s="12">
        <v>0</v>
      </c>
      <c r="E17" s="12">
        <f t="shared" si="18"/>
        <v>1</v>
      </c>
      <c r="F17" s="12">
        <v>29</v>
      </c>
      <c r="G17" s="12">
        <v>20</v>
      </c>
      <c r="H17" s="12">
        <f t="shared" si="19"/>
        <v>49</v>
      </c>
      <c r="I17" s="12">
        <v>48</v>
      </c>
      <c r="J17" s="12">
        <v>17</v>
      </c>
      <c r="K17" s="12">
        <v>0</v>
      </c>
      <c r="L17" s="12">
        <f t="shared" si="20"/>
        <v>65</v>
      </c>
      <c r="M17" s="12">
        <v>0</v>
      </c>
      <c r="N17" s="12">
        <v>0</v>
      </c>
      <c r="O17" s="12">
        <f t="shared" si="21"/>
        <v>0</v>
      </c>
      <c r="P17" s="12">
        <v>43</v>
      </c>
      <c r="Q17" s="12">
        <v>17</v>
      </c>
      <c r="R17" s="12">
        <v>1</v>
      </c>
      <c r="S17" s="12">
        <v>61</v>
      </c>
      <c r="T17" s="12">
        <v>240</v>
      </c>
      <c r="U17" s="12">
        <v>280</v>
      </c>
      <c r="V17" s="12">
        <v>0</v>
      </c>
      <c r="W17" s="12">
        <f t="shared" si="22"/>
        <v>520</v>
      </c>
      <c r="X17" s="12">
        <v>9</v>
      </c>
      <c r="Y17" s="12">
        <v>4</v>
      </c>
      <c r="Z17" s="12">
        <v>0</v>
      </c>
      <c r="AA17" s="12">
        <f t="shared" si="23"/>
        <v>13</v>
      </c>
      <c r="AB17" s="12">
        <v>9</v>
      </c>
      <c r="AC17" s="12">
        <v>6</v>
      </c>
      <c r="AD17" s="12">
        <v>0</v>
      </c>
      <c r="AE17" s="12">
        <f t="shared" si="24"/>
        <v>15</v>
      </c>
      <c r="AF17" s="12">
        <v>198</v>
      </c>
      <c r="AG17" s="12">
        <v>89</v>
      </c>
      <c r="AH17" s="12">
        <v>1</v>
      </c>
      <c r="AI17" s="12">
        <f t="shared" si="25"/>
        <v>288</v>
      </c>
      <c r="AJ17" s="12">
        <f t="shared" ref="AJ17:AK17" si="28">B17+F17+I17+M17+P17+T17+X17+AB17+AF17</f>
        <v>577</v>
      </c>
      <c r="AK17" s="12">
        <f t="shared" si="28"/>
        <v>433</v>
      </c>
      <c r="AL17" s="12">
        <f>D17+Z17+AH17+R17</f>
        <v>2</v>
      </c>
      <c r="AM17" s="12">
        <f t="shared" si="27"/>
        <v>1012</v>
      </c>
    </row>
    <row r="18" spans="1:39" x14ac:dyDescent="0.25">
      <c r="A18" s="11" t="s">
        <v>29</v>
      </c>
      <c r="B18" s="12">
        <v>0</v>
      </c>
      <c r="C18" s="12">
        <v>0</v>
      </c>
      <c r="D18" s="12">
        <v>0</v>
      </c>
      <c r="E18" s="12">
        <f t="shared" si="18"/>
        <v>0</v>
      </c>
      <c r="F18" s="12">
        <v>0</v>
      </c>
      <c r="G18" s="12">
        <v>0</v>
      </c>
      <c r="H18" s="12">
        <f t="shared" si="19"/>
        <v>0</v>
      </c>
      <c r="I18" s="12">
        <v>0</v>
      </c>
      <c r="J18" s="12">
        <v>0</v>
      </c>
      <c r="K18" s="12">
        <v>0</v>
      </c>
      <c r="L18" s="12">
        <f t="shared" si="20"/>
        <v>0</v>
      </c>
      <c r="M18" s="12">
        <v>0</v>
      </c>
      <c r="N18" s="12">
        <v>0</v>
      </c>
      <c r="O18" s="12">
        <f t="shared" si="21"/>
        <v>0</v>
      </c>
      <c r="P18" s="12">
        <v>1</v>
      </c>
      <c r="Q18" s="12">
        <v>0</v>
      </c>
      <c r="R18" s="12">
        <v>0</v>
      </c>
      <c r="S18" s="12">
        <f>P18+Q18+R18</f>
        <v>1</v>
      </c>
      <c r="T18" s="12">
        <v>1</v>
      </c>
      <c r="U18" s="12">
        <v>1</v>
      </c>
      <c r="V18" s="12">
        <v>0</v>
      </c>
      <c r="W18" s="12">
        <f t="shared" si="22"/>
        <v>2</v>
      </c>
      <c r="X18" s="12">
        <v>0</v>
      </c>
      <c r="Y18" s="12">
        <v>1</v>
      </c>
      <c r="Z18" s="12">
        <v>0</v>
      </c>
      <c r="AA18" s="12">
        <f t="shared" si="23"/>
        <v>1</v>
      </c>
      <c r="AB18" s="12">
        <v>0</v>
      </c>
      <c r="AC18" s="12">
        <v>0</v>
      </c>
      <c r="AD18" s="12">
        <v>0</v>
      </c>
      <c r="AE18" s="12">
        <f t="shared" si="24"/>
        <v>0</v>
      </c>
      <c r="AF18" s="12">
        <v>3</v>
      </c>
      <c r="AG18" s="12">
        <v>1</v>
      </c>
      <c r="AH18" s="12">
        <v>0</v>
      </c>
      <c r="AI18" s="12">
        <f t="shared" si="25"/>
        <v>4</v>
      </c>
      <c r="AJ18" s="12">
        <f t="shared" ref="AJ18:AK18" si="29">B18+F18+I18+M18+P18+T18+X18+AB18+AF18</f>
        <v>5</v>
      </c>
      <c r="AK18" s="12">
        <f t="shared" si="29"/>
        <v>3</v>
      </c>
      <c r="AL18" s="12">
        <f>D18+Z18+AH18</f>
        <v>0</v>
      </c>
      <c r="AM18" s="12">
        <f t="shared" si="27"/>
        <v>8</v>
      </c>
    </row>
    <row r="19" spans="1:39" x14ac:dyDescent="0.25">
      <c r="A19" s="17" t="s">
        <v>30</v>
      </c>
      <c r="B19" s="18">
        <f>B8+B9+B10+B11+B12+B13+B14+B16+B17+B18</f>
        <v>4</v>
      </c>
      <c r="C19" s="18">
        <f t="shared" ref="C19:AC19" si="30">C8+C9+C10+C11+C12+C13+C14+C16+C17+C18</f>
        <v>8</v>
      </c>
      <c r="D19" s="18">
        <f t="shared" si="30"/>
        <v>0</v>
      </c>
      <c r="E19" s="18">
        <f t="shared" si="30"/>
        <v>12</v>
      </c>
      <c r="F19" s="18">
        <f t="shared" si="30"/>
        <v>902</v>
      </c>
      <c r="G19" s="18">
        <f t="shared" si="30"/>
        <v>866</v>
      </c>
      <c r="H19" s="18">
        <f t="shared" si="30"/>
        <v>1768</v>
      </c>
      <c r="I19" s="18">
        <f t="shared" si="30"/>
        <v>1117</v>
      </c>
      <c r="J19" s="18">
        <f t="shared" si="30"/>
        <v>636</v>
      </c>
      <c r="K19" s="18">
        <f t="shared" si="30"/>
        <v>0</v>
      </c>
      <c r="L19" s="19">
        <f t="shared" si="30"/>
        <v>1753</v>
      </c>
      <c r="M19" s="18">
        <f t="shared" si="30"/>
        <v>4</v>
      </c>
      <c r="N19" s="18">
        <f t="shared" si="30"/>
        <v>1</v>
      </c>
      <c r="O19" s="18">
        <f t="shared" si="30"/>
        <v>5</v>
      </c>
      <c r="P19" s="19">
        <f t="shared" si="30"/>
        <v>1332</v>
      </c>
      <c r="Q19" s="18">
        <f t="shared" si="30"/>
        <v>735</v>
      </c>
      <c r="R19" s="18">
        <f t="shared" si="30"/>
        <v>1</v>
      </c>
      <c r="S19" s="19">
        <f t="shared" si="30"/>
        <v>2068</v>
      </c>
      <c r="T19" s="18">
        <f t="shared" si="30"/>
        <v>637</v>
      </c>
      <c r="U19" s="18">
        <f t="shared" si="30"/>
        <v>925</v>
      </c>
      <c r="V19" s="18">
        <f t="shared" si="30"/>
        <v>0</v>
      </c>
      <c r="W19" s="19">
        <f t="shared" si="30"/>
        <v>1562</v>
      </c>
      <c r="X19" s="18">
        <f t="shared" si="30"/>
        <v>198</v>
      </c>
      <c r="Y19" s="18">
        <f t="shared" si="30"/>
        <v>134</v>
      </c>
      <c r="Z19" s="18">
        <f t="shared" si="30"/>
        <v>2</v>
      </c>
      <c r="AA19" s="18">
        <f t="shared" si="30"/>
        <v>334</v>
      </c>
      <c r="AB19" s="18">
        <f t="shared" si="30"/>
        <v>271</v>
      </c>
      <c r="AC19" s="18">
        <f t="shared" si="30"/>
        <v>175</v>
      </c>
      <c r="AD19" s="18">
        <f>SUM(AD16:AD18)</f>
        <v>0</v>
      </c>
      <c r="AE19" s="18">
        <f t="shared" ref="AE19:AH19" si="31">AE8+AE9+AE10+AE11+AE12+AE13+AE14+AE16+AE17+AE18</f>
        <v>446</v>
      </c>
      <c r="AF19" s="19">
        <f t="shared" si="31"/>
        <v>2095</v>
      </c>
      <c r="AG19" s="18">
        <f t="shared" si="31"/>
        <v>1529</v>
      </c>
      <c r="AH19" s="18">
        <f t="shared" si="31"/>
        <v>6</v>
      </c>
      <c r="AI19" s="19">
        <f>AI8+AI9+AI10+AI11+AI12+AI13+AI14+AI16+AI17+AI18</f>
        <v>3630</v>
      </c>
      <c r="AJ19" s="19">
        <f>SUM(AJ8:AJ18)</f>
        <v>6560</v>
      </c>
      <c r="AK19" s="19">
        <f>SUM(AK8:AK18)</f>
        <v>5009</v>
      </c>
      <c r="AL19" s="19">
        <f>SUM(AL8:AL18)</f>
        <v>9</v>
      </c>
      <c r="AM19" s="19">
        <f>SUM(AM8:AM18)</f>
        <v>11578</v>
      </c>
    </row>
    <row r="20" spans="1:39" ht="15.75" x14ac:dyDescent="0.25">
      <c r="A20" s="9" t="s">
        <v>35</v>
      </c>
      <c r="B20" s="20"/>
      <c r="C20" s="20"/>
      <c r="D20" s="20"/>
      <c r="E20" s="12"/>
      <c r="F20" s="20"/>
      <c r="G20" s="20"/>
      <c r="H20" s="12"/>
      <c r="I20" s="20"/>
      <c r="J20" s="20"/>
      <c r="K20" s="20"/>
      <c r="L20" s="12"/>
      <c r="M20" s="20"/>
      <c r="N20" s="20"/>
      <c r="O20" s="12"/>
      <c r="P20" s="20"/>
      <c r="Q20" s="20"/>
      <c r="R20" s="20"/>
      <c r="S20" s="12"/>
      <c r="T20" s="20"/>
      <c r="U20" s="20"/>
      <c r="V20" s="20"/>
      <c r="W20" s="12"/>
      <c r="X20" s="20"/>
      <c r="Y20" s="20"/>
      <c r="Z20" s="20"/>
      <c r="AA20" s="12"/>
      <c r="AB20" s="20"/>
      <c r="AC20" s="20"/>
      <c r="AD20" s="20"/>
      <c r="AE20" s="12"/>
      <c r="AF20" s="20"/>
      <c r="AG20" s="20"/>
      <c r="AH20" s="20"/>
      <c r="AI20" s="12"/>
      <c r="AJ20" s="20"/>
      <c r="AK20" s="20"/>
      <c r="AL20" s="20"/>
      <c r="AM20" s="12"/>
    </row>
    <row r="21" spans="1:39" ht="15.75" customHeight="1" x14ac:dyDescent="0.25">
      <c r="A21" s="9" t="s">
        <v>18</v>
      </c>
      <c r="B21" s="20"/>
      <c r="C21" s="20"/>
      <c r="D21" s="20"/>
      <c r="E21" s="12"/>
      <c r="F21" s="20"/>
      <c r="G21" s="20"/>
      <c r="H21" s="12"/>
      <c r="I21" s="20"/>
      <c r="J21" s="20"/>
      <c r="K21" s="20"/>
      <c r="L21" s="12"/>
      <c r="M21" s="20"/>
      <c r="N21" s="20"/>
      <c r="O21" s="12"/>
      <c r="P21" s="20"/>
      <c r="Q21" s="20"/>
      <c r="R21" s="20"/>
      <c r="S21" s="12"/>
      <c r="T21" s="20"/>
      <c r="U21" s="20"/>
      <c r="V21" s="20"/>
      <c r="W21" s="12"/>
      <c r="X21" s="20"/>
      <c r="Y21" s="20"/>
      <c r="Z21" s="20"/>
      <c r="AA21" s="12"/>
      <c r="AB21" s="20"/>
      <c r="AC21" s="20"/>
      <c r="AD21" s="20"/>
      <c r="AE21" s="12"/>
      <c r="AF21" s="20"/>
      <c r="AG21" s="20"/>
      <c r="AH21" s="20"/>
      <c r="AI21" s="12"/>
      <c r="AJ21" s="20"/>
      <c r="AK21" s="20"/>
      <c r="AL21" s="20"/>
      <c r="AM21" s="12"/>
    </row>
    <row r="22" spans="1:39" ht="15.75" customHeight="1" x14ac:dyDescent="0.25">
      <c r="A22" s="14" t="s">
        <v>19</v>
      </c>
      <c r="B22" s="14">
        <v>0</v>
      </c>
      <c r="C22" s="14">
        <v>0</v>
      </c>
      <c r="D22" s="12">
        <v>0</v>
      </c>
      <c r="E22" s="12">
        <f t="shared" ref="E22:E32" si="32">SUM(B22:D22)</f>
        <v>0</v>
      </c>
      <c r="F22" s="14">
        <v>1</v>
      </c>
      <c r="G22" s="14">
        <v>5</v>
      </c>
      <c r="H22" s="12">
        <f t="shared" ref="H22:H32" si="33">SUM(F22:G22)</f>
        <v>6</v>
      </c>
      <c r="I22" s="14">
        <v>8</v>
      </c>
      <c r="J22" s="14">
        <v>10</v>
      </c>
      <c r="K22" s="14">
        <v>0</v>
      </c>
      <c r="L22" s="12">
        <f t="shared" ref="L22:L28" si="34">SUM(I22:J22)</f>
        <v>18</v>
      </c>
      <c r="M22" s="14">
        <v>0</v>
      </c>
      <c r="N22" s="14">
        <v>0</v>
      </c>
      <c r="O22" s="12">
        <f t="shared" ref="O22:O28" si="35">SUM(M22)</f>
        <v>0</v>
      </c>
      <c r="P22" s="14">
        <v>4</v>
      </c>
      <c r="Q22" s="14">
        <v>11</v>
      </c>
      <c r="R22" s="14">
        <v>0</v>
      </c>
      <c r="S22" s="12">
        <f t="shared" ref="S22:S28" si="36">SUM(P22:Q22)</f>
        <v>15</v>
      </c>
      <c r="T22" s="14">
        <v>0</v>
      </c>
      <c r="U22" s="14">
        <v>0</v>
      </c>
      <c r="V22" s="12">
        <v>0</v>
      </c>
      <c r="W22" s="12">
        <f t="shared" ref="W22:W32" si="37">SUM(T22:V22)</f>
        <v>0</v>
      </c>
      <c r="X22" s="14">
        <v>1</v>
      </c>
      <c r="Y22" s="14">
        <v>0</v>
      </c>
      <c r="Z22" s="14">
        <v>0</v>
      </c>
      <c r="AA22" s="12">
        <f t="shared" ref="AA22:AA32" si="38">SUM(X22:Z22)</f>
        <v>1</v>
      </c>
      <c r="AB22" s="14">
        <v>1</v>
      </c>
      <c r="AC22" s="14">
        <v>1</v>
      </c>
      <c r="AD22" s="14">
        <v>0</v>
      </c>
      <c r="AE22" s="12">
        <f t="shared" ref="AE22:AE30" si="39">SUM(AB22:AC22)</f>
        <v>2</v>
      </c>
      <c r="AF22" s="14">
        <v>7</v>
      </c>
      <c r="AG22" s="14">
        <v>8</v>
      </c>
      <c r="AH22" s="14">
        <v>0</v>
      </c>
      <c r="AI22" s="12">
        <f t="shared" ref="AI22:AI32" si="40">SUM(AF22:AH22)</f>
        <v>15</v>
      </c>
      <c r="AJ22" s="12">
        <f t="shared" ref="AJ22:AK22" si="41">B22+F22+I22+M22+P22+T22+X22+AB22+AF22</f>
        <v>22</v>
      </c>
      <c r="AK22" s="12">
        <f t="shared" si="41"/>
        <v>35</v>
      </c>
      <c r="AL22" s="12">
        <f t="shared" ref="AL22:AL29" si="42">D22+K22+R22+V22+Z22+AH22</f>
        <v>0</v>
      </c>
      <c r="AM22" s="12">
        <f t="shared" ref="AM22:AM32" si="43">SUM(AJ22:AL22)</f>
        <v>57</v>
      </c>
    </row>
    <row r="23" spans="1:39" ht="15.75" customHeight="1" x14ac:dyDescent="0.25">
      <c r="A23" s="14" t="s">
        <v>20</v>
      </c>
      <c r="B23" s="14">
        <v>0</v>
      </c>
      <c r="C23" s="14">
        <v>0</v>
      </c>
      <c r="D23" s="12">
        <v>0</v>
      </c>
      <c r="E23" s="12">
        <f t="shared" si="32"/>
        <v>0</v>
      </c>
      <c r="F23" s="14">
        <v>14</v>
      </c>
      <c r="G23" s="14">
        <v>23</v>
      </c>
      <c r="H23" s="12">
        <f t="shared" si="33"/>
        <v>37</v>
      </c>
      <c r="I23" s="14">
        <v>34</v>
      </c>
      <c r="J23" s="14">
        <v>31</v>
      </c>
      <c r="K23" s="14">
        <v>0</v>
      </c>
      <c r="L23" s="12">
        <f t="shared" si="34"/>
        <v>65</v>
      </c>
      <c r="M23" s="14">
        <v>0</v>
      </c>
      <c r="N23" s="14">
        <v>0</v>
      </c>
      <c r="O23" s="12">
        <f t="shared" si="35"/>
        <v>0</v>
      </c>
      <c r="P23" s="14">
        <v>35</v>
      </c>
      <c r="Q23" s="14">
        <v>23</v>
      </c>
      <c r="R23" s="14">
        <v>0</v>
      </c>
      <c r="S23" s="12">
        <f t="shared" si="36"/>
        <v>58</v>
      </c>
      <c r="T23" s="14">
        <v>0</v>
      </c>
      <c r="U23" s="14">
        <v>2</v>
      </c>
      <c r="V23" s="12">
        <v>0</v>
      </c>
      <c r="W23" s="12">
        <f t="shared" si="37"/>
        <v>2</v>
      </c>
      <c r="X23" s="14">
        <v>4</v>
      </c>
      <c r="Y23" s="14">
        <v>4</v>
      </c>
      <c r="Z23" s="14">
        <v>0</v>
      </c>
      <c r="AA23" s="12">
        <f t="shared" si="38"/>
        <v>8</v>
      </c>
      <c r="AB23" s="14">
        <v>7</v>
      </c>
      <c r="AC23" s="14">
        <v>3</v>
      </c>
      <c r="AD23" s="14">
        <v>0</v>
      </c>
      <c r="AE23" s="12">
        <f t="shared" si="39"/>
        <v>10</v>
      </c>
      <c r="AF23" s="14">
        <v>26</v>
      </c>
      <c r="AG23" s="14">
        <v>25</v>
      </c>
      <c r="AH23" s="14">
        <v>0</v>
      </c>
      <c r="AI23" s="12">
        <f t="shared" si="40"/>
        <v>51</v>
      </c>
      <c r="AJ23" s="12">
        <f t="shared" ref="AJ23:AK23" si="44">B23+F23+I23+M23+P23+T23+X23+AB23+AF23</f>
        <v>120</v>
      </c>
      <c r="AK23" s="12">
        <f t="shared" si="44"/>
        <v>111</v>
      </c>
      <c r="AL23" s="12">
        <f t="shared" si="42"/>
        <v>0</v>
      </c>
      <c r="AM23" s="12">
        <f t="shared" si="43"/>
        <v>231</v>
      </c>
    </row>
    <row r="24" spans="1:39" ht="15.75" customHeight="1" x14ac:dyDescent="0.25">
      <c r="A24" s="14" t="s">
        <v>21</v>
      </c>
      <c r="B24" s="14">
        <v>0</v>
      </c>
      <c r="C24" s="14">
        <v>0</v>
      </c>
      <c r="D24" s="12">
        <v>1</v>
      </c>
      <c r="E24" s="12">
        <f t="shared" si="32"/>
        <v>1</v>
      </c>
      <c r="F24" s="14">
        <v>16</v>
      </c>
      <c r="G24" s="14">
        <v>27</v>
      </c>
      <c r="H24" s="12">
        <f t="shared" si="33"/>
        <v>43</v>
      </c>
      <c r="I24" s="14">
        <v>58</v>
      </c>
      <c r="J24" s="14">
        <v>39</v>
      </c>
      <c r="K24" s="14">
        <v>0</v>
      </c>
      <c r="L24" s="12">
        <f t="shared" si="34"/>
        <v>97</v>
      </c>
      <c r="M24" s="14">
        <v>0</v>
      </c>
      <c r="N24" s="14">
        <v>0</v>
      </c>
      <c r="O24" s="12">
        <f t="shared" si="35"/>
        <v>0</v>
      </c>
      <c r="P24" s="14">
        <v>60</v>
      </c>
      <c r="Q24" s="14">
        <v>24</v>
      </c>
      <c r="R24" s="14">
        <v>0</v>
      </c>
      <c r="S24" s="12">
        <f t="shared" si="36"/>
        <v>84</v>
      </c>
      <c r="T24" s="14">
        <v>0</v>
      </c>
      <c r="U24" s="14">
        <v>4</v>
      </c>
      <c r="V24" s="12">
        <v>0</v>
      </c>
      <c r="W24" s="12">
        <f t="shared" si="37"/>
        <v>4</v>
      </c>
      <c r="X24" s="14">
        <v>7</v>
      </c>
      <c r="Y24" s="14">
        <v>13</v>
      </c>
      <c r="Z24" s="14">
        <v>0</v>
      </c>
      <c r="AA24" s="12">
        <f t="shared" si="38"/>
        <v>20</v>
      </c>
      <c r="AB24" s="14">
        <v>9</v>
      </c>
      <c r="AC24" s="14">
        <v>10</v>
      </c>
      <c r="AD24" s="14">
        <v>0</v>
      </c>
      <c r="AE24" s="12">
        <f t="shared" si="39"/>
        <v>19</v>
      </c>
      <c r="AF24" s="14">
        <v>50</v>
      </c>
      <c r="AG24" s="14">
        <v>51</v>
      </c>
      <c r="AH24" s="14">
        <v>0</v>
      </c>
      <c r="AI24" s="12">
        <f t="shared" si="40"/>
        <v>101</v>
      </c>
      <c r="AJ24" s="12">
        <f t="shared" ref="AJ24:AK24" si="45">B24+F24+I24+M24+P24+T24+X24+AB24+AF24</f>
        <v>200</v>
      </c>
      <c r="AK24" s="12">
        <f t="shared" si="45"/>
        <v>168</v>
      </c>
      <c r="AL24" s="12">
        <f t="shared" si="42"/>
        <v>1</v>
      </c>
      <c r="AM24" s="12">
        <f t="shared" si="43"/>
        <v>369</v>
      </c>
    </row>
    <row r="25" spans="1:39" ht="15.75" customHeight="1" x14ac:dyDescent="0.25">
      <c r="A25" s="14" t="s">
        <v>22</v>
      </c>
      <c r="B25" s="14">
        <v>0</v>
      </c>
      <c r="C25" s="14">
        <v>0</v>
      </c>
      <c r="D25" s="12">
        <v>0</v>
      </c>
      <c r="E25" s="12">
        <f t="shared" si="32"/>
        <v>0</v>
      </c>
      <c r="F25" s="14">
        <v>24</v>
      </c>
      <c r="G25" s="14">
        <v>33</v>
      </c>
      <c r="H25" s="12">
        <f t="shared" si="33"/>
        <v>57</v>
      </c>
      <c r="I25" s="14">
        <v>87</v>
      </c>
      <c r="J25" s="14">
        <v>44</v>
      </c>
      <c r="K25" s="14">
        <v>0</v>
      </c>
      <c r="L25" s="12">
        <f t="shared" si="34"/>
        <v>131</v>
      </c>
      <c r="M25" s="14">
        <v>0</v>
      </c>
      <c r="N25" s="14">
        <v>0</v>
      </c>
      <c r="O25" s="12">
        <f t="shared" si="35"/>
        <v>0</v>
      </c>
      <c r="P25" s="14">
        <v>52</v>
      </c>
      <c r="Q25" s="14">
        <v>31</v>
      </c>
      <c r="R25" s="14">
        <v>0</v>
      </c>
      <c r="S25" s="12">
        <f t="shared" si="36"/>
        <v>83</v>
      </c>
      <c r="T25" s="14">
        <v>1</v>
      </c>
      <c r="U25" s="14">
        <v>2</v>
      </c>
      <c r="V25" s="12">
        <v>0</v>
      </c>
      <c r="W25" s="12">
        <f t="shared" si="37"/>
        <v>3</v>
      </c>
      <c r="X25" s="14">
        <v>18</v>
      </c>
      <c r="Y25" s="14">
        <v>9</v>
      </c>
      <c r="Z25" s="14">
        <v>0</v>
      </c>
      <c r="AA25" s="12">
        <f t="shared" si="38"/>
        <v>27</v>
      </c>
      <c r="AB25" s="14">
        <v>7</v>
      </c>
      <c r="AC25" s="14">
        <v>8</v>
      </c>
      <c r="AD25" s="14">
        <v>0</v>
      </c>
      <c r="AE25" s="12">
        <f t="shared" si="39"/>
        <v>15</v>
      </c>
      <c r="AF25" s="14">
        <v>63</v>
      </c>
      <c r="AG25" s="14">
        <v>63</v>
      </c>
      <c r="AH25" s="14">
        <v>0</v>
      </c>
      <c r="AI25" s="12">
        <f t="shared" si="40"/>
        <v>126</v>
      </c>
      <c r="AJ25" s="12">
        <f t="shared" ref="AJ25:AK25" si="46">B25+F25+I25+M25+P25+T25+X25+AB25+AF25</f>
        <v>252</v>
      </c>
      <c r="AK25" s="12">
        <f t="shared" si="46"/>
        <v>190</v>
      </c>
      <c r="AL25" s="12">
        <f t="shared" si="42"/>
        <v>0</v>
      </c>
      <c r="AM25" s="12">
        <f t="shared" si="43"/>
        <v>442</v>
      </c>
    </row>
    <row r="26" spans="1:39" ht="15.75" customHeight="1" x14ac:dyDescent="0.25">
      <c r="A26" s="14" t="s">
        <v>23</v>
      </c>
      <c r="B26" s="14">
        <v>0</v>
      </c>
      <c r="C26" s="14">
        <v>0</v>
      </c>
      <c r="D26" s="12">
        <v>0</v>
      </c>
      <c r="E26" s="12">
        <f t="shared" si="32"/>
        <v>0</v>
      </c>
      <c r="F26" s="14">
        <v>48</v>
      </c>
      <c r="G26" s="14">
        <v>57</v>
      </c>
      <c r="H26" s="12">
        <f t="shared" si="33"/>
        <v>105</v>
      </c>
      <c r="I26" s="14">
        <v>105</v>
      </c>
      <c r="J26" s="14">
        <v>67</v>
      </c>
      <c r="K26" s="14">
        <v>0</v>
      </c>
      <c r="L26" s="12">
        <f t="shared" si="34"/>
        <v>172</v>
      </c>
      <c r="M26" s="14">
        <v>0</v>
      </c>
      <c r="N26" s="14">
        <v>1</v>
      </c>
      <c r="O26" s="12">
        <f t="shared" si="35"/>
        <v>0</v>
      </c>
      <c r="P26" s="14">
        <v>86</v>
      </c>
      <c r="Q26" s="14">
        <v>57</v>
      </c>
      <c r="R26" s="14">
        <v>0</v>
      </c>
      <c r="S26" s="12">
        <f t="shared" si="36"/>
        <v>143</v>
      </c>
      <c r="T26" s="14">
        <v>12</v>
      </c>
      <c r="U26" s="14">
        <v>14</v>
      </c>
      <c r="V26" s="12">
        <v>0</v>
      </c>
      <c r="W26" s="12">
        <f t="shared" si="37"/>
        <v>26</v>
      </c>
      <c r="X26" s="14">
        <v>16</v>
      </c>
      <c r="Y26" s="14">
        <v>13</v>
      </c>
      <c r="Z26" s="14">
        <v>2</v>
      </c>
      <c r="AA26" s="12">
        <f t="shared" si="38"/>
        <v>31</v>
      </c>
      <c r="AB26" s="14">
        <v>18</v>
      </c>
      <c r="AC26" s="14">
        <v>8</v>
      </c>
      <c r="AD26" s="14">
        <v>0</v>
      </c>
      <c r="AE26" s="12">
        <f t="shared" si="39"/>
        <v>26</v>
      </c>
      <c r="AF26" s="14">
        <v>140</v>
      </c>
      <c r="AG26" s="14">
        <v>121</v>
      </c>
      <c r="AH26" s="14">
        <v>1</v>
      </c>
      <c r="AI26" s="12">
        <f t="shared" si="40"/>
        <v>262</v>
      </c>
      <c r="AJ26" s="12">
        <f>B26+F26+I26+M26+P26+T26+X26+AB26+AF26</f>
        <v>425</v>
      </c>
      <c r="AK26" s="12">
        <f t="shared" ref="AK26" si="47">C26+G26+J26+N26+Q26+U26+Y26+AC26+AG26</f>
        <v>338</v>
      </c>
      <c r="AL26" s="12">
        <f t="shared" si="42"/>
        <v>3</v>
      </c>
      <c r="AM26" s="12">
        <f t="shared" si="43"/>
        <v>766</v>
      </c>
    </row>
    <row r="27" spans="1:39" ht="15.75" customHeight="1" x14ac:dyDescent="0.25">
      <c r="A27" s="14" t="s">
        <v>25</v>
      </c>
      <c r="B27" s="14">
        <v>0</v>
      </c>
      <c r="C27" s="14">
        <v>0</v>
      </c>
      <c r="D27" s="12">
        <v>0</v>
      </c>
      <c r="E27" s="12">
        <f t="shared" si="32"/>
        <v>0</v>
      </c>
      <c r="F27" s="14">
        <v>2</v>
      </c>
      <c r="G27" s="14">
        <v>1</v>
      </c>
      <c r="H27" s="12">
        <f t="shared" si="33"/>
        <v>3</v>
      </c>
      <c r="I27" s="14">
        <v>7</v>
      </c>
      <c r="J27" s="14">
        <v>5</v>
      </c>
      <c r="K27" s="14">
        <v>0</v>
      </c>
      <c r="L27" s="12">
        <f t="shared" si="34"/>
        <v>12</v>
      </c>
      <c r="M27" s="14">
        <v>0</v>
      </c>
      <c r="N27" s="14">
        <v>0</v>
      </c>
      <c r="O27" s="12">
        <f t="shared" si="35"/>
        <v>0</v>
      </c>
      <c r="P27" s="14">
        <v>2</v>
      </c>
      <c r="Q27" s="14">
        <v>6</v>
      </c>
      <c r="R27" s="14">
        <v>0</v>
      </c>
      <c r="S27" s="12">
        <f t="shared" si="36"/>
        <v>8</v>
      </c>
      <c r="T27" s="14">
        <v>3</v>
      </c>
      <c r="U27" s="14">
        <v>0</v>
      </c>
      <c r="V27" s="12">
        <v>0</v>
      </c>
      <c r="W27" s="12">
        <f t="shared" si="37"/>
        <v>3</v>
      </c>
      <c r="X27" s="14">
        <v>205</v>
      </c>
      <c r="Y27" s="14">
        <v>132</v>
      </c>
      <c r="Z27" s="14">
        <v>5</v>
      </c>
      <c r="AA27" s="12">
        <f t="shared" si="38"/>
        <v>342</v>
      </c>
      <c r="AB27" s="14">
        <v>1</v>
      </c>
      <c r="AC27" s="14">
        <v>0</v>
      </c>
      <c r="AD27" s="14">
        <v>0</v>
      </c>
      <c r="AE27" s="12">
        <f t="shared" si="39"/>
        <v>1</v>
      </c>
      <c r="AF27" s="14">
        <v>7</v>
      </c>
      <c r="AG27" s="14">
        <v>10</v>
      </c>
      <c r="AH27" s="14">
        <v>1</v>
      </c>
      <c r="AI27" s="12">
        <f t="shared" si="40"/>
        <v>18</v>
      </c>
      <c r="AJ27" s="12">
        <f t="shared" ref="AJ27:AK27" si="48">B27+F27+I27+M27+P27+T27+X27+AB27+AF27</f>
        <v>227</v>
      </c>
      <c r="AK27" s="12">
        <f t="shared" si="48"/>
        <v>154</v>
      </c>
      <c r="AL27" s="12">
        <f t="shared" si="42"/>
        <v>6</v>
      </c>
      <c r="AM27" s="12">
        <f t="shared" si="43"/>
        <v>387</v>
      </c>
    </row>
    <row r="28" spans="1:39" ht="15.75" customHeight="1" x14ac:dyDescent="0.25">
      <c r="A28" s="21" t="s">
        <v>31</v>
      </c>
      <c r="B28" s="21">
        <v>0</v>
      </c>
      <c r="C28" s="21">
        <v>0</v>
      </c>
      <c r="D28" s="16">
        <v>0</v>
      </c>
      <c r="E28" s="16">
        <f t="shared" si="32"/>
        <v>0</v>
      </c>
      <c r="F28" s="21">
        <v>0</v>
      </c>
      <c r="G28" s="21">
        <v>0</v>
      </c>
      <c r="H28" s="16">
        <f t="shared" si="33"/>
        <v>0</v>
      </c>
      <c r="I28" s="21">
        <v>0</v>
      </c>
      <c r="J28" s="21">
        <v>0</v>
      </c>
      <c r="K28" s="21">
        <v>0</v>
      </c>
      <c r="L28" s="16">
        <f t="shared" si="34"/>
        <v>0</v>
      </c>
      <c r="M28" s="21">
        <v>0</v>
      </c>
      <c r="N28" s="21">
        <v>0</v>
      </c>
      <c r="O28" s="16">
        <f t="shared" si="35"/>
        <v>0</v>
      </c>
      <c r="P28" s="21">
        <v>3</v>
      </c>
      <c r="Q28" s="21">
        <v>0</v>
      </c>
      <c r="R28" s="21">
        <v>0</v>
      </c>
      <c r="S28" s="16">
        <f t="shared" si="36"/>
        <v>3</v>
      </c>
      <c r="T28" s="21">
        <v>0</v>
      </c>
      <c r="U28" s="21">
        <v>0</v>
      </c>
      <c r="V28" s="16">
        <v>0</v>
      </c>
      <c r="W28" s="16">
        <f t="shared" si="37"/>
        <v>0</v>
      </c>
      <c r="X28" s="21">
        <v>17</v>
      </c>
      <c r="Y28" s="21">
        <v>2</v>
      </c>
      <c r="Z28" s="21">
        <v>0</v>
      </c>
      <c r="AA28" s="16">
        <f t="shared" si="38"/>
        <v>19</v>
      </c>
      <c r="AB28" s="21">
        <v>0</v>
      </c>
      <c r="AC28" s="21">
        <v>0</v>
      </c>
      <c r="AD28" s="14">
        <v>0</v>
      </c>
      <c r="AE28" s="16">
        <f t="shared" si="39"/>
        <v>0</v>
      </c>
      <c r="AF28" s="21">
        <v>1</v>
      </c>
      <c r="AG28" s="21">
        <v>0</v>
      </c>
      <c r="AH28" s="21">
        <v>0</v>
      </c>
      <c r="AI28" s="16">
        <f t="shared" si="40"/>
        <v>1</v>
      </c>
      <c r="AJ28" s="16">
        <f>B28+F28+I28+M28+P28+T28+X28+AB28+AF28</f>
        <v>21</v>
      </c>
      <c r="AK28" s="16">
        <f t="shared" ref="AK28" si="49">C28+G28+J28+N28+Q28+U28+Y28+AC28+AG28</f>
        <v>2</v>
      </c>
      <c r="AL28" s="16">
        <f t="shared" si="42"/>
        <v>0</v>
      </c>
      <c r="AM28" s="16">
        <f t="shared" si="43"/>
        <v>23</v>
      </c>
    </row>
    <row r="29" spans="1:39" ht="15.75" customHeight="1" x14ac:dyDescent="0.25">
      <c r="A29" s="9" t="s">
        <v>26</v>
      </c>
      <c r="B29" s="14">
        <v>0</v>
      </c>
      <c r="C29" s="14">
        <v>0</v>
      </c>
      <c r="D29" s="12">
        <v>0</v>
      </c>
      <c r="E29" s="12">
        <f t="shared" si="32"/>
        <v>0</v>
      </c>
      <c r="F29" s="14">
        <v>0</v>
      </c>
      <c r="G29" s="14">
        <v>0</v>
      </c>
      <c r="H29" s="12">
        <f t="shared" si="33"/>
        <v>0</v>
      </c>
      <c r="I29" s="14">
        <v>0</v>
      </c>
      <c r="J29" s="14">
        <v>0</v>
      </c>
      <c r="K29" s="14">
        <v>0</v>
      </c>
      <c r="L29" s="12">
        <f t="shared" ref="L29:L31" si="50">SUM(I29:K29)</f>
        <v>0</v>
      </c>
      <c r="M29" s="14">
        <v>0</v>
      </c>
      <c r="N29" s="14">
        <v>0</v>
      </c>
      <c r="O29" s="12">
        <f t="shared" ref="O29:O33" si="51">SUM(M29:N29)</f>
        <v>0</v>
      </c>
      <c r="P29" s="14">
        <v>0</v>
      </c>
      <c r="Q29" s="14">
        <v>0</v>
      </c>
      <c r="R29" s="14">
        <v>0</v>
      </c>
      <c r="S29" s="12">
        <f t="shared" ref="S29:S32" si="52">SUM(P29:R29)</f>
        <v>0</v>
      </c>
      <c r="T29" s="14">
        <v>0</v>
      </c>
      <c r="U29" s="14">
        <v>0</v>
      </c>
      <c r="V29" s="12">
        <v>0</v>
      </c>
      <c r="W29" s="12">
        <f t="shared" si="37"/>
        <v>0</v>
      </c>
      <c r="X29" s="14">
        <v>0</v>
      </c>
      <c r="Y29" s="14">
        <v>0</v>
      </c>
      <c r="Z29" s="14">
        <v>0</v>
      </c>
      <c r="AA29" s="12">
        <f t="shared" si="38"/>
        <v>0</v>
      </c>
      <c r="AB29" s="14">
        <v>0</v>
      </c>
      <c r="AC29" s="14">
        <v>0</v>
      </c>
      <c r="AD29" s="22">
        <v>0</v>
      </c>
      <c r="AE29" s="12">
        <f t="shared" si="39"/>
        <v>0</v>
      </c>
      <c r="AF29" s="14">
        <v>0</v>
      </c>
      <c r="AG29" s="14">
        <v>0</v>
      </c>
      <c r="AH29" s="14">
        <v>0</v>
      </c>
      <c r="AI29" s="12">
        <f t="shared" si="40"/>
        <v>0</v>
      </c>
      <c r="AJ29" s="12">
        <f t="shared" ref="AJ29:AK29" si="53">B29+F29+I29+M29+P29+T29+X29+AB29+AF29</f>
        <v>0</v>
      </c>
      <c r="AK29" s="12">
        <f t="shared" si="53"/>
        <v>0</v>
      </c>
      <c r="AL29" s="12">
        <f t="shared" si="42"/>
        <v>0</v>
      </c>
      <c r="AM29" s="12">
        <f t="shared" si="43"/>
        <v>0</v>
      </c>
    </row>
    <row r="30" spans="1:39" ht="15.75" customHeight="1" x14ac:dyDescent="0.25">
      <c r="A30" s="14" t="s">
        <v>27</v>
      </c>
      <c r="B30" s="14">
        <v>0</v>
      </c>
      <c r="C30" s="14">
        <v>0</v>
      </c>
      <c r="D30" s="12">
        <v>0</v>
      </c>
      <c r="E30" s="12">
        <f t="shared" si="32"/>
        <v>0</v>
      </c>
      <c r="F30" s="14">
        <v>20</v>
      </c>
      <c r="G30" s="14">
        <v>11</v>
      </c>
      <c r="H30" s="12">
        <f t="shared" si="33"/>
        <v>31</v>
      </c>
      <c r="I30" s="14">
        <v>31</v>
      </c>
      <c r="J30" s="14">
        <v>12</v>
      </c>
      <c r="K30" s="14">
        <v>1</v>
      </c>
      <c r="L30" s="12">
        <f t="shared" si="50"/>
        <v>44</v>
      </c>
      <c r="M30" s="14">
        <v>1</v>
      </c>
      <c r="N30" s="14">
        <v>0</v>
      </c>
      <c r="O30" s="12">
        <f t="shared" si="51"/>
        <v>1</v>
      </c>
      <c r="P30" s="14">
        <v>30</v>
      </c>
      <c r="Q30" s="14">
        <v>15</v>
      </c>
      <c r="R30" s="14">
        <v>0</v>
      </c>
      <c r="S30" s="12">
        <f t="shared" si="52"/>
        <v>45</v>
      </c>
      <c r="T30" s="14">
        <v>5</v>
      </c>
      <c r="U30" s="14">
        <v>5</v>
      </c>
      <c r="V30" s="12">
        <v>0</v>
      </c>
      <c r="W30" s="12">
        <f t="shared" si="37"/>
        <v>10</v>
      </c>
      <c r="X30" s="14">
        <v>7</v>
      </c>
      <c r="Y30" s="14">
        <v>3</v>
      </c>
      <c r="Z30" s="14">
        <v>0</v>
      </c>
      <c r="AA30" s="12">
        <f t="shared" si="38"/>
        <v>10</v>
      </c>
      <c r="AB30" s="14">
        <v>9</v>
      </c>
      <c r="AC30" s="14">
        <v>3</v>
      </c>
      <c r="AD30" s="14">
        <v>0</v>
      </c>
      <c r="AE30" s="12">
        <f t="shared" si="39"/>
        <v>12</v>
      </c>
      <c r="AF30" s="14">
        <v>181</v>
      </c>
      <c r="AG30" s="14">
        <v>60</v>
      </c>
      <c r="AH30" s="14">
        <v>4</v>
      </c>
      <c r="AI30" s="12">
        <f t="shared" si="40"/>
        <v>245</v>
      </c>
      <c r="AJ30" s="12">
        <f t="shared" ref="AJ30:AK30" si="54">B30+F30+I30+M30+P30+T30+X30+AB30+AF30</f>
        <v>284</v>
      </c>
      <c r="AK30" s="12">
        <f t="shared" si="54"/>
        <v>109</v>
      </c>
      <c r="AL30" s="12">
        <f>SUM(D30+K30+R30+V30+Z30+AD30+AH30)</f>
        <v>5</v>
      </c>
      <c r="AM30" s="12">
        <f t="shared" si="43"/>
        <v>398</v>
      </c>
    </row>
    <row r="31" spans="1:39" ht="15.75" customHeight="1" x14ac:dyDescent="0.25">
      <c r="A31" s="14" t="s">
        <v>28</v>
      </c>
      <c r="B31" s="14">
        <v>1</v>
      </c>
      <c r="C31" s="14">
        <v>0</v>
      </c>
      <c r="D31" s="12">
        <v>0</v>
      </c>
      <c r="E31" s="12">
        <f t="shared" si="32"/>
        <v>1</v>
      </c>
      <c r="F31" s="14">
        <v>67</v>
      </c>
      <c r="G31" s="14">
        <v>33</v>
      </c>
      <c r="H31" s="12">
        <f t="shared" si="33"/>
        <v>100</v>
      </c>
      <c r="I31" s="14">
        <v>105</v>
      </c>
      <c r="J31" s="14">
        <v>34</v>
      </c>
      <c r="K31" s="14">
        <v>0</v>
      </c>
      <c r="L31" s="12">
        <f t="shared" si="50"/>
        <v>139</v>
      </c>
      <c r="M31" s="14">
        <v>1</v>
      </c>
      <c r="N31" s="14">
        <v>0</v>
      </c>
      <c r="O31" s="12">
        <f t="shared" si="51"/>
        <v>1</v>
      </c>
      <c r="P31" s="14">
        <v>85</v>
      </c>
      <c r="Q31" s="14">
        <v>35</v>
      </c>
      <c r="R31" s="14">
        <v>0</v>
      </c>
      <c r="S31" s="12">
        <f t="shared" si="52"/>
        <v>120</v>
      </c>
      <c r="T31" s="14">
        <v>59</v>
      </c>
      <c r="U31" s="14">
        <v>60</v>
      </c>
      <c r="V31" s="12">
        <v>0</v>
      </c>
      <c r="W31" s="12">
        <f t="shared" si="37"/>
        <v>119</v>
      </c>
      <c r="X31" s="14">
        <v>16</v>
      </c>
      <c r="Y31" s="14">
        <v>6</v>
      </c>
      <c r="Z31" s="14">
        <v>1</v>
      </c>
      <c r="AA31" s="12">
        <f t="shared" si="38"/>
        <v>23</v>
      </c>
      <c r="AB31" s="14">
        <v>22</v>
      </c>
      <c r="AC31" s="14">
        <v>8</v>
      </c>
      <c r="AD31" s="14">
        <v>1</v>
      </c>
      <c r="AE31" s="12">
        <f>SUM(AB31:AD31)</f>
        <v>31</v>
      </c>
      <c r="AF31" s="14">
        <v>480</v>
      </c>
      <c r="AG31" s="14">
        <v>247</v>
      </c>
      <c r="AH31" s="14">
        <v>1</v>
      </c>
      <c r="AI31" s="12">
        <f t="shared" si="40"/>
        <v>728</v>
      </c>
      <c r="AJ31" s="23">
        <f t="shared" ref="AJ31:AK31" si="55">B31+F31+I31+M31+P31+T31+X31+AB31+AF31</f>
        <v>836</v>
      </c>
      <c r="AK31" s="12">
        <f t="shared" si="55"/>
        <v>423</v>
      </c>
      <c r="AL31" s="23">
        <f>D31+K31+R31+V31+Z31+AH31+AD31</f>
        <v>3</v>
      </c>
      <c r="AM31" s="13">
        <f t="shared" si="43"/>
        <v>1262</v>
      </c>
    </row>
    <row r="32" spans="1:39" ht="15.75" customHeight="1" x14ac:dyDescent="0.25">
      <c r="A32" s="14" t="s">
        <v>29</v>
      </c>
      <c r="B32" s="14">
        <v>0</v>
      </c>
      <c r="C32" s="14">
        <v>0</v>
      </c>
      <c r="D32" s="12">
        <v>0</v>
      </c>
      <c r="E32" s="12">
        <f t="shared" si="32"/>
        <v>0</v>
      </c>
      <c r="F32" s="14">
        <v>8</v>
      </c>
      <c r="G32" s="14">
        <v>0</v>
      </c>
      <c r="H32" s="12">
        <f t="shared" si="33"/>
        <v>8</v>
      </c>
      <c r="I32" s="14">
        <v>3</v>
      </c>
      <c r="J32" s="14">
        <v>2</v>
      </c>
      <c r="K32" s="14">
        <v>0</v>
      </c>
      <c r="L32" s="12">
        <f>SUM(I32:J32)</f>
        <v>5</v>
      </c>
      <c r="M32" s="14">
        <v>0</v>
      </c>
      <c r="N32" s="14">
        <v>0</v>
      </c>
      <c r="O32" s="12">
        <f t="shared" si="51"/>
        <v>0</v>
      </c>
      <c r="P32" s="14">
        <v>5</v>
      </c>
      <c r="Q32" s="14">
        <v>4</v>
      </c>
      <c r="R32" s="14">
        <v>0</v>
      </c>
      <c r="S32" s="12">
        <f t="shared" si="52"/>
        <v>9</v>
      </c>
      <c r="T32" s="14">
        <v>2</v>
      </c>
      <c r="U32" s="14">
        <v>1</v>
      </c>
      <c r="V32" s="12">
        <v>0</v>
      </c>
      <c r="W32" s="12">
        <f t="shared" si="37"/>
        <v>3</v>
      </c>
      <c r="X32" s="14">
        <v>64</v>
      </c>
      <c r="Y32" s="14">
        <v>12</v>
      </c>
      <c r="Z32" s="14">
        <v>2</v>
      </c>
      <c r="AA32" s="12">
        <f t="shared" si="38"/>
        <v>78</v>
      </c>
      <c r="AB32" s="14">
        <v>1</v>
      </c>
      <c r="AC32" s="14">
        <v>1</v>
      </c>
      <c r="AD32" s="14">
        <v>0</v>
      </c>
      <c r="AE32" s="12">
        <f>SUM(AB32:AC32)</f>
        <v>2</v>
      </c>
      <c r="AF32" s="14">
        <v>41</v>
      </c>
      <c r="AG32" s="14">
        <v>12</v>
      </c>
      <c r="AH32" s="14">
        <v>0</v>
      </c>
      <c r="AI32" s="12">
        <f t="shared" si="40"/>
        <v>53</v>
      </c>
      <c r="AJ32" s="23">
        <f t="shared" ref="AJ32:AK32" si="56">B32+F32+I32+M32+P32+T32+X32+AB32+AF32</f>
        <v>124</v>
      </c>
      <c r="AK32" s="12">
        <f t="shared" si="56"/>
        <v>32</v>
      </c>
      <c r="AL32" s="12">
        <f>D32+K32+R32+V32+Z32+AH32</f>
        <v>2</v>
      </c>
      <c r="AM32" s="12">
        <f t="shared" si="43"/>
        <v>158</v>
      </c>
    </row>
    <row r="33" spans="1:39" ht="15.75" customHeight="1" x14ac:dyDescent="0.25">
      <c r="A33" s="24" t="s">
        <v>30</v>
      </c>
      <c r="B33" s="18">
        <f>SUM(B22:B32)</f>
        <v>1</v>
      </c>
      <c r="C33" s="18">
        <f t="shared" ref="C33:N33" si="57">SUM(C22:C32)</f>
        <v>0</v>
      </c>
      <c r="D33" s="18">
        <f t="shared" si="57"/>
        <v>1</v>
      </c>
      <c r="E33" s="18">
        <f t="shared" si="57"/>
        <v>2</v>
      </c>
      <c r="F33" s="18">
        <f t="shared" si="57"/>
        <v>200</v>
      </c>
      <c r="G33" s="18">
        <f t="shared" si="57"/>
        <v>190</v>
      </c>
      <c r="H33" s="18">
        <f t="shared" si="57"/>
        <v>390</v>
      </c>
      <c r="I33" s="18">
        <f t="shared" si="57"/>
        <v>438</v>
      </c>
      <c r="J33" s="18">
        <f t="shared" si="57"/>
        <v>244</v>
      </c>
      <c r="K33" s="18">
        <f t="shared" si="57"/>
        <v>1</v>
      </c>
      <c r="L33" s="18">
        <f t="shared" si="57"/>
        <v>683</v>
      </c>
      <c r="M33" s="18">
        <f t="shared" si="57"/>
        <v>2</v>
      </c>
      <c r="N33" s="18">
        <f t="shared" si="57"/>
        <v>1</v>
      </c>
      <c r="O33" s="16">
        <f t="shared" si="51"/>
        <v>3</v>
      </c>
      <c r="P33" s="18">
        <f t="shared" ref="P33:AM33" si="58">SUM(P22:P32)</f>
        <v>362</v>
      </c>
      <c r="Q33" s="18">
        <f t="shared" si="58"/>
        <v>206</v>
      </c>
      <c r="R33" s="18">
        <f t="shared" si="58"/>
        <v>0</v>
      </c>
      <c r="S33" s="18">
        <f t="shared" si="58"/>
        <v>568</v>
      </c>
      <c r="T33" s="18">
        <f t="shared" si="58"/>
        <v>82</v>
      </c>
      <c r="U33" s="18">
        <f t="shared" si="58"/>
        <v>88</v>
      </c>
      <c r="V33" s="18">
        <f t="shared" si="58"/>
        <v>0</v>
      </c>
      <c r="W33" s="18">
        <f t="shared" si="58"/>
        <v>170</v>
      </c>
      <c r="X33" s="18">
        <f t="shared" si="58"/>
        <v>355</v>
      </c>
      <c r="Y33" s="18">
        <f t="shared" si="58"/>
        <v>194</v>
      </c>
      <c r="Z33" s="18">
        <f t="shared" si="58"/>
        <v>10</v>
      </c>
      <c r="AA33" s="18">
        <f t="shared" si="58"/>
        <v>559</v>
      </c>
      <c r="AB33" s="18">
        <f t="shared" si="58"/>
        <v>75</v>
      </c>
      <c r="AC33" s="18">
        <f t="shared" si="58"/>
        <v>42</v>
      </c>
      <c r="AD33" s="18">
        <f t="shared" si="58"/>
        <v>1</v>
      </c>
      <c r="AE33" s="18">
        <f t="shared" si="58"/>
        <v>118</v>
      </c>
      <c r="AF33" s="19">
        <f t="shared" si="58"/>
        <v>996</v>
      </c>
      <c r="AG33" s="18">
        <f t="shared" si="58"/>
        <v>597</v>
      </c>
      <c r="AH33" s="18">
        <f t="shared" si="58"/>
        <v>7</v>
      </c>
      <c r="AI33" s="19">
        <f t="shared" si="58"/>
        <v>1600</v>
      </c>
      <c r="AJ33" s="19">
        <f t="shared" si="58"/>
        <v>2511</v>
      </c>
      <c r="AK33" s="19">
        <f t="shared" si="58"/>
        <v>1562</v>
      </c>
      <c r="AL33" s="18">
        <f t="shared" si="58"/>
        <v>20</v>
      </c>
      <c r="AM33" s="19">
        <f t="shared" si="58"/>
        <v>4093</v>
      </c>
    </row>
    <row r="34" spans="1:39" ht="15.75" customHeight="1" x14ac:dyDescent="0.25">
      <c r="A34" s="25" t="s">
        <v>32</v>
      </c>
      <c r="B34" s="10">
        <f t="shared" ref="B34:G34" si="59">B19+B33</f>
        <v>5</v>
      </c>
      <c r="C34" s="10">
        <f t="shared" si="59"/>
        <v>8</v>
      </c>
      <c r="D34" s="10">
        <f t="shared" si="59"/>
        <v>1</v>
      </c>
      <c r="E34" s="10">
        <f t="shared" si="59"/>
        <v>14</v>
      </c>
      <c r="F34" s="26">
        <f t="shared" si="59"/>
        <v>1102</v>
      </c>
      <c r="G34" s="26">
        <f t="shared" si="59"/>
        <v>1056</v>
      </c>
      <c r="H34" s="26">
        <f>SUM(F34:G34)</f>
        <v>2158</v>
      </c>
      <c r="I34" s="26">
        <f t="shared" ref="I34:R34" si="60">I19+I33</f>
        <v>1555</v>
      </c>
      <c r="J34" s="10">
        <f t="shared" si="60"/>
        <v>880</v>
      </c>
      <c r="K34" s="10">
        <f t="shared" si="60"/>
        <v>1</v>
      </c>
      <c r="L34" s="26">
        <f t="shared" si="60"/>
        <v>2436</v>
      </c>
      <c r="M34" s="10">
        <f t="shared" si="60"/>
        <v>6</v>
      </c>
      <c r="N34" s="26">
        <f t="shared" si="60"/>
        <v>2</v>
      </c>
      <c r="O34" s="26">
        <f t="shared" si="60"/>
        <v>8</v>
      </c>
      <c r="P34" s="26">
        <f t="shared" si="60"/>
        <v>1694</v>
      </c>
      <c r="Q34" s="10">
        <f t="shared" si="60"/>
        <v>941</v>
      </c>
      <c r="R34" s="10">
        <f t="shared" si="60"/>
        <v>1</v>
      </c>
      <c r="S34" s="26">
        <f>SUM(P34:R34)</f>
        <v>2636</v>
      </c>
      <c r="T34" s="10">
        <f t="shared" ref="T34:V34" si="61">T19+T33</f>
        <v>719</v>
      </c>
      <c r="U34" s="10">
        <f t="shared" si="61"/>
        <v>1013</v>
      </c>
      <c r="V34" s="10">
        <f t="shared" si="61"/>
        <v>0</v>
      </c>
      <c r="W34" s="26">
        <f>SUM(T34:U34)</f>
        <v>1732</v>
      </c>
      <c r="X34" s="10">
        <f t="shared" ref="X34:Z34" si="62">X19+X33</f>
        <v>553</v>
      </c>
      <c r="Y34" s="10">
        <f t="shared" si="62"/>
        <v>328</v>
      </c>
      <c r="Z34" s="10">
        <f t="shared" si="62"/>
        <v>12</v>
      </c>
      <c r="AA34" s="10">
        <f>SUM(X34:Z34)</f>
        <v>893</v>
      </c>
      <c r="AB34" s="10">
        <f t="shared" ref="AB34:AC34" si="63">AB19+AB33</f>
        <v>346</v>
      </c>
      <c r="AC34" s="10">
        <f t="shared" si="63"/>
        <v>217</v>
      </c>
      <c r="AD34" s="10">
        <f>SUM(AD33,AD19)</f>
        <v>1</v>
      </c>
      <c r="AE34" s="10">
        <f>SUM(AB34:AD34)</f>
        <v>564</v>
      </c>
      <c r="AF34" s="26">
        <f t="shared" ref="AF34:AH34" si="64">AF19+AF33</f>
        <v>3091</v>
      </c>
      <c r="AG34" s="26">
        <f t="shared" si="64"/>
        <v>2126</v>
      </c>
      <c r="AH34" s="10">
        <f t="shared" si="64"/>
        <v>13</v>
      </c>
      <c r="AI34" s="26">
        <f>SUM(AF34:AH34)</f>
        <v>5230</v>
      </c>
      <c r="AJ34" s="26">
        <f t="shared" ref="AJ34:AL34" si="65">AJ19+AJ33</f>
        <v>9071</v>
      </c>
      <c r="AK34" s="26">
        <f t="shared" si="65"/>
        <v>6571</v>
      </c>
      <c r="AL34" s="27">
        <f t="shared" si="65"/>
        <v>29</v>
      </c>
      <c r="AM34" s="26">
        <f>SUM(AJ34:AL34)</f>
        <v>15671</v>
      </c>
    </row>
    <row r="35" spans="1:39" ht="15.75" customHeight="1" x14ac:dyDescent="0.25">
      <c r="A35" s="28" t="s">
        <v>37</v>
      </c>
    </row>
    <row r="36" spans="1:39" ht="15.75" customHeight="1" x14ac:dyDescent="0.25"/>
    <row r="37" spans="1:39" ht="15.75" customHeight="1" x14ac:dyDescent="0.25"/>
    <row r="38" spans="1:39" ht="15.75" customHeight="1" x14ac:dyDescent="0.25"/>
    <row r="39" spans="1:39" ht="15.75" customHeight="1" x14ac:dyDescent="0.25"/>
    <row r="40" spans="1:39" ht="15.75" customHeight="1" x14ac:dyDescent="0.25"/>
    <row r="41" spans="1:39" ht="15.75" customHeight="1" x14ac:dyDescent="0.25"/>
    <row r="42" spans="1:39" ht="15.75" customHeight="1" x14ac:dyDescent="0.25"/>
    <row r="43" spans="1:39" ht="15.75" customHeight="1" x14ac:dyDescent="0.25"/>
    <row r="44" spans="1:39" ht="15.75" customHeight="1" x14ac:dyDescent="0.25"/>
    <row r="45" spans="1:39" ht="15.75" customHeight="1" x14ac:dyDescent="0.25"/>
    <row r="46" spans="1:39" ht="15.75" customHeight="1" x14ac:dyDescent="0.25"/>
    <row r="47" spans="1:39" ht="15.75" customHeight="1" x14ac:dyDescent="0.25"/>
    <row r="48" spans="1:3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AF4:AI4"/>
    <mergeCell ref="AJ4:AM4"/>
    <mergeCell ref="AB4:AE4"/>
    <mergeCell ref="B4:E4"/>
    <mergeCell ref="F4:H4"/>
    <mergeCell ref="I4:L4"/>
    <mergeCell ref="M4:O4"/>
    <mergeCell ref="P4:S4"/>
    <mergeCell ref="T4:W4"/>
    <mergeCell ref="X4:AA4"/>
  </mergeCells>
  <pageMargins left="0.7" right="0.7" top="0.75" bottom="0.75" header="0" footer="0"/>
  <pageSetup scale="63" orientation="landscape" r:id="rId1"/>
  <headerFooter>
    <oddHeader>&amp;L&amp;"-,Bold"University Level Data &amp;C&amp;"-,Bold"Table 4B&amp;RFall Enrollment Summary</oddHeader>
    <oddFooter>&amp;L&amp;"-,Bold"Office of Institutional Research, UMass Boston</oddFooter>
  </headerFooter>
  <colBreaks count="1" manualBreakCount="1">
    <brk id="1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zoomScale="80" zoomScaleNormal="80" workbookViewId="0"/>
  </sheetViews>
  <sheetFormatPr defaultColWidth="14.42578125" defaultRowHeight="15" customHeight="1" x14ac:dyDescent="0.25"/>
  <cols>
    <col min="1" max="1" width="21.42578125" customWidth="1"/>
    <col min="2" max="2" width="9.140625" customWidth="1"/>
    <col min="3" max="3" width="7.140625" customWidth="1"/>
    <col min="4" max="4" width="9.5703125" customWidth="1"/>
    <col min="5" max="5" width="6.42578125" customWidth="1"/>
    <col min="6" max="10" width="9.140625" customWidth="1"/>
    <col min="11" max="11" width="9.7109375" customWidth="1"/>
    <col min="12" max="17" width="9.140625" customWidth="1"/>
    <col min="18" max="18" width="9.85546875" customWidth="1"/>
    <col min="19" max="21" width="9.140625" customWidth="1"/>
    <col min="22" max="22" width="9.7109375" customWidth="1"/>
    <col min="23" max="38" width="9.140625" customWidth="1"/>
  </cols>
  <sheetData>
    <row r="1" spans="1:38" ht="21" x14ac:dyDescent="0.3">
      <c r="A1" s="1"/>
      <c r="B1" s="2" t="s">
        <v>0</v>
      </c>
      <c r="C1" s="3"/>
      <c r="D1" s="3"/>
      <c r="E1" s="4"/>
      <c r="F1" s="4"/>
      <c r="G1" s="3"/>
      <c r="H1" s="3"/>
      <c r="I1" s="4"/>
      <c r="J1" s="5"/>
      <c r="K1" s="5"/>
      <c r="L1" s="4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18.75" x14ac:dyDescent="0.3">
      <c r="A2" s="6"/>
      <c r="B2" s="7" t="s">
        <v>36</v>
      </c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x14ac:dyDescent="0.25">
      <c r="B4" s="84" t="s">
        <v>2</v>
      </c>
      <c r="C4" s="85"/>
      <c r="D4" s="85"/>
      <c r="E4" s="85"/>
      <c r="F4" s="84" t="s">
        <v>3</v>
      </c>
      <c r="G4" s="85"/>
      <c r="H4" s="85"/>
      <c r="I4" s="84" t="s">
        <v>4</v>
      </c>
      <c r="J4" s="85"/>
      <c r="K4" s="85"/>
      <c r="L4" s="85"/>
      <c r="M4" s="84" t="s">
        <v>5</v>
      </c>
      <c r="N4" s="85"/>
      <c r="O4" s="85"/>
      <c r="P4" s="84" t="s">
        <v>6</v>
      </c>
      <c r="Q4" s="85"/>
      <c r="R4" s="85"/>
      <c r="S4" s="85"/>
      <c r="T4" s="84" t="s">
        <v>7</v>
      </c>
      <c r="U4" s="85"/>
      <c r="V4" s="85"/>
      <c r="W4" s="85"/>
      <c r="X4" s="84" t="s">
        <v>8</v>
      </c>
      <c r="Y4" s="85"/>
      <c r="Z4" s="85"/>
      <c r="AA4" s="85"/>
      <c r="AB4" s="84" t="s">
        <v>9</v>
      </c>
      <c r="AC4" s="85"/>
      <c r="AD4" s="85"/>
      <c r="AE4" s="84" t="s">
        <v>10</v>
      </c>
      <c r="AF4" s="85"/>
      <c r="AG4" s="85"/>
      <c r="AH4" s="85"/>
      <c r="AI4" s="84" t="s">
        <v>11</v>
      </c>
      <c r="AJ4" s="85"/>
      <c r="AK4" s="85"/>
      <c r="AL4" s="85"/>
    </row>
    <row r="5" spans="1:38" ht="18.75" customHeight="1" x14ac:dyDescent="0.25">
      <c r="B5" s="8" t="s">
        <v>12</v>
      </c>
      <c r="C5" s="8" t="s">
        <v>13</v>
      </c>
      <c r="D5" s="8" t="s">
        <v>14</v>
      </c>
      <c r="E5" s="8" t="s">
        <v>15</v>
      </c>
      <c r="F5" s="8" t="s">
        <v>12</v>
      </c>
      <c r="G5" s="8" t="s">
        <v>16</v>
      </c>
      <c r="H5" s="8" t="s">
        <v>11</v>
      </c>
      <c r="I5" s="8" t="s">
        <v>12</v>
      </c>
      <c r="J5" s="8" t="s">
        <v>16</v>
      </c>
      <c r="K5" s="8" t="s">
        <v>17</v>
      </c>
      <c r="L5" s="8" t="s">
        <v>11</v>
      </c>
      <c r="M5" s="8" t="s">
        <v>12</v>
      </c>
      <c r="N5" s="8" t="s">
        <v>16</v>
      </c>
      <c r="O5" s="8" t="s">
        <v>15</v>
      </c>
      <c r="P5" s="8" t="s">
        <v>12</v>
      </c>
      <c r="Q5" s="8" t="s">
        <v>16</v>
      </c>
      <c r="R5" s="8" t="s">
        <v>17</v>
      </c>
      <c r="S5" s="8" t="s">
        <v>11</v>
      </c>
      <c r="T5" s="8" t="s">
        <v>12</v>
      </c>
      <c r="U5" s="8" t="s">
        <v>16</v>
      </c>
      <c r="V5" s="8" t="s">
        <v>17</v>
      </c>
      <c r="W5" s="8" t="s">
        <v>15</v>
      </c>
      <c r="X5" s="8" t="s">
        <v>12</v>
      </c>
      <c r="Y5" s="8" t="s">
        <v>16</v>
      </c>
      <c r="Z5" s="8" t="s">
        <v>14</v>
      </c>
      <c r="AA5" s="8" t="s">
        <v>11</v>
      </c>
      <c r="AB5" s="8" t="s">
        <v>12</v>
      </c>
      <c r="AC5" s="8" t="s">
        <v>16</v>
      </c>
      <c r="AD5" s="8" t="s">
        <v>15</v>
      </c>
      <c r="AE5" s="8" t="s">
        <v>12</v>
      </c>
      <c r="AF5" s="8" t="s">
        <v>16</v>
      </c>
      <c r="AG5" s="8" t="s">
        <v>14</v>
      </c>
      <c r="AH5" s="8" t="s">
        <v>15</v>
      </c>
      <c r="AI5" s="8" t="s">
        <v>12</v>
      </c>
      <c r="AJ5" s="8" t="s">
        <v>16</v>
      </c>
      <c r="AK5" s="8" t="s">
        <v>14</v>
      </c>
      <c r="AL5" s="8" t="s">
        <v>15</v>
      </c>
    </row>
    <row r="6" spans="1:38" ht="15.75" x14ac:dyDescent="0.25">
      <c r="A6" s="9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15.75" x14ac:dyDescent="0.25">
      <c r="A7" s="9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x14ac:dyDescent="0.25">
      <c r="A8" s="11" t="s">
        <v>19</v>
      </c>
      <c r="B8" s="12">
        <v>0</v>
      </c>
      <c r="C8" s="12">
        <v>2</v>
      </c>
      <c r="D8" s="12">
        <v>0</v>
      </c>
      <c r="E8" s="12">
        <f t="shared" ref="E8:E14" si="0">SUM(B8:D8)</f>
        <v>2</v>
      </c>
      <c r="F8" s="12">
        <v>209</v>
      </c>
      <c r="G8" s="12">
        <v>205</v>
      </c>
      <c r="H8" s="12">
        <f t="shared" ref="H8:H14" si="1">SUM(F8:G8)</f>
        <v>414</v>
      </c>
      <c r="I8" s="12">
        <v>207</v>
      </c>
      <c r="J8" s="12">
        <v>137</v>
      </c>
      <c r="K8" s="12">
        <v>0</v>
      </c>
      <c r="L8" s="12">
        <f t="shared" ref="L8:L14" si="2">SUM(I8:K8)</f>
        <v>344</v>
      </c>
      <c r="M8" s="12">
        <v>1</v>
      </c>
      <c r="N8" s="12">
        <v>1</v>
      </c>
      <c r="O8" s="12">
        <f t="shared" ref="O8:O14" si="3">M8+N8</f>
        <v>2</v>
      </c>
      <c r="P8" s="12">
        <v>338</v>
      </c>
      <c r="Q8" s="12">
        <v>182</v>
      </c>
      <c r="R8" s="12">
        <v>0</v>
      </c>
      <c r="S8" s="12">
        <f t="shared" ref="S8:S18" si="4">P8+Q8+R8</f>
        <v>520</v>
      </c>
      <c r="T8" s="12">
        <v>72</v>
      </c>
      <c r="U8" s="12">
        <v>115</v>
      </c>
      <c r="V8" s="12">
        <v>0</v>
      </c>
      <c r="W8" s="12">
        <f t="shared" ref="W8:W14" si="5">SUM(T8:V8)</f>
        <v>187</v>
      </c>
      <c r="X8" s="12">
        <v>53</v>
      </c>
      <c r="Y8" s="12">
        <v>32</v>
      </c>
      <c r="Z8" s="12">
        <v>0</v>
      </c>
      <c r="AA8" s="12">
        <f t="shared" ref="AA8:AA14" si="6">X8+Y8+Z8</f>
        <v>85</v>
      </c>
      <c r="AB8" s="12">
        <v>46</v>
      </c>
      <c r="AC8" s="12">
        <v>35</v>
      </c>
      <c r="AD8" s="12">
        <f t="shared" ref="AD8:AD14" si="7">SUM(AB8:AC8)</f>
        <v>81</v>
      </c>
      <c r="AE8" s="12">
        <v>407</v>
      </c>
      <c r="AF8" s="12">
        <v>302</v>
      </c>
      <c r="AG8" s="12">
        <v>0</v>
      </c>
      <c r="AH8" s="12">
        <f t="shared" ref="AH8:AH14" si="8">SUM(AE8:AG8)</f>
        <v>709</v>
      </c>
      <c r="AI8" s="13">
        <f t="shared" ref="AI8:AJ8" si="9">B8+F8+I8+M8+P8+T8+X8+AB8+AE8</f>
        <v>1333</v>
      </c>
      <c r="AJ8" s="13">
        <f t="shared" si="9"/>
        <v>1011</v>
      </c>
      <c r="AK8" s="12">
        <f t="shared" ref="AK8:AK14" si="10">D8+Z8+AG8</f>
        <v>0</v>
      </c>
      <c r="AL8" s="13">
        <f t="shared" ref="AL8:AL14" si="11">SUM(AI8:AK8)</f>
        <v>2344</v>
      </c>
    </row>
    <row r="9" spans="1:38" x14ac:dyDescent="0.25">
      <c r="A9" s="11" t="s">
        <v>20</v>
      </c>
      <c r="B9" s="12">
        <v>0</v>
      </c>
      <c r="C9" s="12">
        <v>0</v>
      </c>
      <c r="D9" s="12">
        <v>0</v>
      </c>
      <c r="E9" s="12">
        <f t="shared" si="0"/>
        <v>0</v>
      </c>
      <c r="F9" s="12">
        <v>71</v>
      </c>
      <c r="G9" s="12">
        <v>81</v>
      </c>
      <c r="H9" s="12">
        <f t="shared" si="1"/>
        <v>152</v>
      </c>
      <c r="I9" s="12">
        <v>96</v>
      </c>
      <c r="J9" s="12">
        <v>61</v>
      </c>
      <c r="K9" s="12">
        <v>0</v>
      </c>
      <c r="L9" s="12">
        <f t="shared" si="2"/>
        <v>157</v>
      </c>
      <c r="M9" s="12">
        <v>2</v>
      </c>
      <c r="N9" s="12">
        <v>0</v>
      </c>
      <c r="O9" s="12">
        <f t="shared" si="3"/>
        <v>2</v>
      </c>
      <c r="P9" s="12">
        <v>127</v>
      </c>
      <c r="Q9" s="12">
        <v>71</v>
      </c>
      <c r="R9" s="12">
        <v>0</v>
      </c>
      <c r="S9" s="12">
        <f t="shared" si="4"/>
        <v>198</v>
      </c>
      <c r="T9" s="12">
        <v>25</v>
      </c>
      <c r="U9" s="12">
        <v>65</v>
      </c>
      <c r="V9" s="12">
        <v>0</v>
      </c>
      <c r="W9" s="12">
        <f t="shared" si="5"/>
        <v>90</v>
      </c>
      <c r="X9" s="12">
        <v>12</v>
      </c>
      <c r="Y9" s="12">
        <v>14</v>
      </c>
      <c r="Z9" s="12">
        <v>0</v>
      </c>
      <c r="AA9" s="12">
        <f t="shared" si="6"/>
        <v>26</v>
      </c>
      <c r="AB9" s="12">
        <v>24</v>
      </c>
      <c r="AC9" s="12">
        <v>25</v>
      </c>
      <c r="AD9" s="12">
        <f t="shared" si="7"/>
        <v>49</v>
      </c>
      <c r="AE9" s="12">
        <v>150</v>
      </c>
      <c r="AF9" s="12">
        <v>123</v>
      </c>
      <c r="AG9" s="12">
        <v>0</v>
      </c>
      <c r="AH9" s="12">
        <f t="shared" si="8"/>
        <v>273</v>
      </c>
      <c r="AI9" s="12">
        <f t="shared" ref="AI9:AJ9" si="12">B9+F9+I9+M9+P9+T9+X9+AB9+AE9</f>
        <v>507</v>
      </c>
      <c r="AJ9" s="12">
        <f t="shared" si="12"/>
        <v>440</v>
      </c>
      <c r="AK9" s="12">
        <f t="shared" si="10"/>
        <v>0</v>
      </c>
      <c r="AL9" s="13">
        <f t="shared" si="11"/>
        <v>947</v>
      </c>
    </row>
    <row r="10" spans="1:38" x14ac:dyDescent="0.25">
      <c r="A10" s="11" t="s">
        <v>21</v>
      </c>
      <c r="B10" s="12">
        <v>0</v>
      </c>
      <c r="C10" s="12">
        <v>0</v>
      </c>
      <c r="D10" s="12">
        <v>0</v>
      </c>
      <c r="E10" s="12">
        <f t="shared" si="0"/>
        <v>0</v>
      </c>
      <c r="F10" s="12">
        <v>160</v>
      </c>
      <c r="G10" s="12">
        <v>157</v>
      </c>
      <c r="H10" s="12">
        <f t="shared" si="1"/>
        <v>317</v>
      </c>
      <c r="I10" s="12">
        <v>204</v>
      </c>
      <c r="J10" s="12">
        <v>122</v>
      </c>
      <c r="K10" s="12">
        <v>0</v>
      </c>
      <c r="L10" s="12">
        <f t="shared" si="2"/>
        <v>326</v>
      </c>
      <c r="M10" s="12">
        <v>0</v>
      </c>
      <c r="N10" s="12">
        <v>0</v>
      </c>
      <c r="O10" s="12">
        <f t="shared" si="3"/>
        <v>0</v>
      </c>
      <c r="P10" s="12">
        <v>254</v>
      </c>
      <c r="Q10" s="12">
        <v>120</v>
      </c>
      <c r="R10" s="12">
        <v>0</v>
      </c>
      <c r="S10" s="12">
        <f t="shared" si="4"/>
        <v>374</v>
      </c>
      <c r="T10" s="12">
        <v>53</v>
      </c>
      <c r="U10" s="12">
        <v>107</v>
      </c>
      <c r="V10" s="12">
        <v>0</v>
      </c>
      <c r="W10" s="12">
        <f t="shared" si="5"/>
        <v>160</v>
      </c>
      <c r="X10" s="12">
        <v>32</v>
      </c>
      <c r="Y10" s="12">
        <v>15</v>
      </c>
      <c r="Z10" s="12">
        <v>0</v>
      </c>
      <c r="AA10" s="12">
        <f t="shared" si="6"/>
        <v>47</v>
      </c>
      <c r="AB10" s="12">
        <v>47</v>
      </c>
      <c r="AC10" s="12">
        <v>27</v>
      </c>
      <c r="AD10" s="12">
        <f t="shared" si="7"/>
        <v>74</v>
      </c>
      <c r="AE10" s="12">
        <v>383</v>
      </c>
      <c r="AF10" s="12">
        <v>259</v>
      </c>
      <c r="AG10" s="12">
        <v>0</v>
      </c>
      <c r="AH10" s="12">
        <f t="shared" si="8"/>
        <v>642</v>
      </c>
      <c r="AI10" s="13">
        <f t="shared" ref="AI10:AJ10" si="13">B10+F10+I10+M10+P10+T10+X10+AB10+AE10</f>
        <v>1133</v>
      </c>
      <c r="AJ10" s="12">
        <f t="shared" si="13"/>
        <v>807</v>
      </c>
      <c r="AK10" s="12">
        <f t="shared" si="10"/>
        <v>0</v>
      </c>
      <c r="AL10" s="13">
        <f t="shared" si="11"/>
        <v>1940</v>
      </c>
    </row>
    <row r="11" spans="1:38" x14ac:dyDescent="0.25">
      <c r="A11" s="11" t="s">
        <v>22</v>
      </c>
      <c r="B11" s="12">
        <v>0</v>
      </c>
      <c r="C11" s="12">
        <v>1</v>
      </c>
      <c r="D11" s="12">
        <v>0</v>
      </c>
      <c r="E11" s="12">
        <f t="shared" si="0"/>
        <v>1</v>
      </c>
      <c r="F11" s="12">
        <v>202</v>
      </c>
      <c r="G11" s="12">
        <v>177</v>
      </c>
      <c r="H11" s="12">
        <f t="shared" si="1"/>
        <v>379</v>
      </c>
      <c r="I11" s="12">
        <v>288</v>
      </c>
      <c r="J11" s="12">
        <v>127</v>
      </c>
      <c r="K11" s="12">
        <v>0</v>
      </c>
      <c r="L11" s="12">
        <f t="shared" si="2"/>
        <v>415</v>
      </c>
      <c r="M11" s="12">
        <v>0</v>
      </c>
      <c r="N11" s="12">
        <v>0</v>
      </c>
      <c r="O11" s="12">
        <f t="shared" si="3"/>
        <v>0</v>
      </c>
      <c r="P11" s="12">
        <v>251</v>
      </c>
      <c r="Q11" s="12">
        <v>145</v>
      </c>
      <c r="R11" s="12">
        <v>0</v>
      </c>
      <c r="S11" s="12">
        <f t="shared" si="4"/>
        <v>396</v>
      </c>
      <c r="T11" s="12">
        <v>44</v>
      </c>
      <c r="U11" s="12">
        <v>67</v>
      </c>
      <c r="V11" s="12">
        <v>0</v>
      </c>
      <c r="W11" s="12">
        <f t="shared" si="5"/>
        <v>111</v>
      </c>
      <c r="X11" s="12">
        <v>41</v>
      </c>
      <c r="Y11" s="12">
        <v>31</v>
      </c>
      <c r="Z11" s="12">
        <v>0</v>
      </c>
      <c r="AA11" s="12">
        <f t="shared" si="6"/>
        <v>72</v>
      </c>
      <c r="AB11" s="12">
        <v>62</v>
      </c>
      <c r="AC11" s="12">
        <v>35</v>
      </c>
      <c r="AD11" s="12">
        <f t="shared" si="7"/>
        <v>97</v>
      </c>
      <c r="AE11" s="12">
        <v>449</v>
      </c>
      <c r="AF11" s="12">
        <v>342</v>
      </c>
      <c r="AG11" s="12">
        <v>0</v>
      </c>
      <c r="AH11" s="12">
        <f t="shared" si="8"/>
        <v>791</v>
      </c>
      <c r="AI11" s="13">
        <f t="shared" ref="AI11:AJ11" si="14">B11+F11+I11+M11+P11+T11+X11+AB11+AE11</f>
        <v>1337</v>
      </c>
      <c r="AJ11" s="12">
        <f t="shared" si="14"/>
        <v>925</v>
      </c>
      <c r="AK11" s="12">
        <f t="shared" si="10"/>
        <v>0</v>
      </c>
      <c r="AL11" s="13">
        <f t="shared" si="11"/>
        <v>2262</v>
      </c>
    </row>
    <row r="12" spans="1:38" x14ac:dyDescent="0.25">
      <c r="A12" s="11" t="s">
        <v>23</v>
      </c>
      <c r="B12" s="12">
        <v>0</v>
      </c>
      <c r="C12" s="12">
        <v>1</v>
      </c>
      <c r="D12" s="12">
        <v>0</v>
      </c>
      <c r="E12" s="12">
        <f t="shared" si="0"/>
        <v>1</v>
      </c>
      <c r="F12" s="12">
        <v>194</v>
      </c>
      <c r="G12" s="12">
        <v>139</v>
      </c>
      <c r="H12" s="12">
        <f t="shared" si="1"/>
        <v>333</v>
      </c>
      <c r="I12" s="12">
        <v>200</v>
      </c>
      <c r="J12" s="12">
        <v>75</v>
      </c>
      <c r="K12" s="12">
        <v>0</v>
      </c>
      <c r="L12" s="12">
        <f t="shared" si="2"/>
        <v>275</v>
      </c>
      <c r="M12" s="12">
        <v>0</v>
      </c>
      <c r="N12" s="12">
        <v>1</v>
      </c>
      <c r="O12" s="12">
        <f t="shared" si="3"/>
        <v>1</v>
      </c>
      <c r="P12" s="12">
        <v>193</v>
      </c>
      <c r="Q12" s="12">
        <v>102</v>
      </c>
      <c r="R12" s="12">
        <v>0</v>
      </c>
      <c r="S12" s="12">
        <f t="shared" si="4"/>
        <v>295</v>
      </c>
      <c r="T12" s="12">
        <v>54</v>
      </c>
      <c r="U12" s="12">
        <v>73</v>
      </c>
      <c r="V12" s="12">
        <v>0</v>
      </c>
      <c r="W12" s="12">
        <f t="shared" si="5"/>
        <v>127</v>
      </c>
      <c r="X12" s="12">
        <v>46</v>
      </c>
      <c r="Y12" s="12">
        <v>24</v>
      </c>
      <c r="Z12" s="12">
        <v>0</v>
      </c>
      <c r="AA12" s="12">
        <f t="shared" si="6"/>
        <v>70</v>
      </c>
      <c r="AB12" s="12">
        <v>32</v>
      </c>
      <c r="AC12" s="12">
        <v>28</v>
      </c>
      <c r="AD12" s="12">
        <f t="shared" si="7"/>
        <v>60</v>
      </c>
      <c r="AE12" s="12">
        <v>390</v>
      </c>
      <c r="AF12" s="12">
        <v>273</v>
      </c>
      <c r="AG12" s="12">
        <v>0</v>
      </c>
      <c r="AH12" s="12">
        <f t="shared" si="8"/>
        <v>663</v>
      </c>
      <c r="AI12" s="13">
        <f t="shared" ref="AI12:AJ12" si="15">B12+F12+I12+M12+P12+T12+X12+AB12+AE12</f>
        <v>1109</v>
      </c>
      <c r="AJ12" s="12">
        <f t="shared" si="15"/>
        <v>716</v>
      </c>
      <c r="AK12" s="12">
        <f t="shared" si="10"/>
        <v>0</v>
      </c>
      <c r="AL12" s="13">
        <f t="shared" si="11"/>
        <v>1825</v>
      </c>
    </row>
    <row r="13" spans="1:38" x14ac:dyDescent="0.25">
      <c r="A13" s="11" t="s">
        <v>24</v>
      </c>
      <c r="B13" s="12">
        <v>0</v>
      </c>
      <c r="C13" s="12">
        <v>1</v>
      </c>
      <c r="D13" s="12">
        <v>0</v>
      </c>
      <c r="E13" s="12">
        <f t="shared" si="0"/>
        <v>1</v>
      </c>
      <c r="F13" s="14">
        <v>12</v>
      </c>
      <c r="G13" s="12">
        <v>27</v>
      </c>
      <c r="H13" s="12">
        <f t="shared" si="1"/>
        <v>39</v>
      </c>
      <c r="I13" s="12">
        <v>34</v>
      </c>
      <c r="J13" s="12">
        <v>39</v>
      </c>
      <c r="K13" s="12">
        <v>0</v>
      </c>
      <c r="L13" s="12">
        <f t="shared" si="2"/>
        <v>73</v>
      </c>
      <c r="M13" s="12">
        <v>0</v>
      </c>
      <c r="N13" s="12">
        <v>0</v>
      </c>
      <c r="O13" s="12">
        <f t="shared" si="3"/>
        <v>0</v>
      </c>
      <c r="P13" s="12">
        <v>43</v>
      </c>
      <c r="Q13" s="12">
        <v>30</v>
      </c>
      <c r="R13" s="12">
        <v>0</v>
      </c>
      <c r="S13" s="12">
        <f t="shared" si="4"/>
        <v>73</v>
      </c>
      <c r="T13" s="12">
        <v>4</v>
      </c>
      <c r="U13" s="12">
        <v>14</v>
      </c>
      <c r="V13" s="12">
        <v>0</v>
      </c>
      <c r="W13" s="12">
        <f t="shared" si="5"/>
        <v>18</v>
      </c>
      <c r="X13" s="12">
        <v>5</v>
      </c>
      <c r="Y13" s="12">
        <v>2</v>
      </c>
      <c r="Z13" s="12">
        <v>0</v>
      </c>
      <c r="AA13" s="12">
        <f t="shared" si="6"/>
        <v>7</v>
      </c>
      <c r="AB13" s="12">
        <v>5</v>
      </c>
      <c r="AC13" s="12">
        <v>9</v>
      </c>
      <c r="AD13" s="12">
        <f t="shared" si="7"/>
        <v>14</v>
      </c>
      <c r="AE13" s="12">
        <v>56</v>
      </c>
      <c r="AF13" s="12">
        <v>64</v>
      </c>
      <c r="AG13" s="12">
        <v>1</v>
      </c>
      <c r="AH13" s="12">
        <f t="shared" si="8"/>
        <v>121</v>
      </c>
      <c r="AI13" s="13">
        <f t="shared" ref="AI13:AJ13" si="16">B13+F13+I13+M13+P13+T13+X13+AB13+AE13</f>
        <v>159</v>
      </c>
      <c r="AJ13" s="12">
        <f t="shared" si="16"/>
        <v>186</v>
      </c>
      <c r="AK13" s="12">
        <f t="shared" si="10"/>
        <v>1</v>
      </c>
      <c r="AL13" s="13">
        <f t="shared" si="11"/>
        <v>346</v>
      </c>
    </row>
    <row r="14" spans="1:38" x14ac:dyDescent="0.25">
      <c r="A14" s="15" t="s">
        <v>25</v>
      </c>
      <c r="B14" s="16">
        <v>0</v>
      </c>
      <c r="C14" s="16">
        <v>0</v>
      </c>
      <c r="D14" s="16">
        <v>0</v>
      </c>
      <c r="E14" s="16">
        <f t="shared" si="0"/>
        <v>0</v>
      </c>
      <c r="F14" s="16">
        <v>3</v>
      </c>
      <c r="G14" s="16">
        <v>5</v>
      </c>
      <c r="H14" s="16">
        <f t="shared" si="1"/>
        <v>8</v>
      </c>
      <c r="I14" s="16">
        <v>4</v>
      </c>
      <c r="J14" s="16">
        <v>9</v>
      </c>
      <c r="K14" s="16">
        <v>0</v>
      </c>
      <c r="L14" s="16">
        <f t="shared" si="2"/>
        <v>13</v>
      </c>
      <c r="M14" s="16">
        <v>0</v>
      </c>
      <c r="N14" s="16">
        <v>0</v>
      </c>
      <c r="O14" s="16">
        <f t="shared" si="3"/>
        <v>0</v>
      </c>
      <c r="P14" s="16">
        <v>2</v>
      </c>
      <c r="Q14" s="16">
        <v>6</v>
      </c>
      <c r="R14" s="16">
        <v>0</v>
      </c>
      <c r="S14" s="16">
        <f t="shared" si="4"/>
        <v>8</v>
      </c>
      <c r="T14" s="16">
        <v>24</v>
      </c>
      <c r="U14" s="16">
        <v>24</v>
      </c>
      <c r="V14" s="16">
        <v>0</v>
      </c>
      <c r="W14" s="16">
        <f t="shared" si="5"/>
        <v>48</v>
      </c>
      <c r="X14" s="16">
        <v>5</v>
      </c>
      <c r="Y14" s="16">
        <v>8</v>
      </c>
      <c r="Z14" s="16">
        <v>0</v>
      </c>
      <c r="AA14" s="16">
        <f t="shared" si="6"/>
        <v>13</v>
      </c>
      <c r="AB14" s="16">
        <v>2</v>
      </c>
      <c r="AC14" s="16">
        <v>2</v>
      </c>
      <c r="AD14" s="16">
        <f t="shared" si="7"/>
        <v>4</v>
      </c>
      <c r="AE14" s="16">
        <v>17</v>
      </c>
      <c r="AF14" s="16">
        <v>17</v>
      </c>
      <c r="AG14" s="16">
        <v>0</v>
      </c>
      <c r="AH14" s="16">
        <f t="shared" si="8"/>
        <v>34</v>
      </c>
      <c r="AI14" s="16">
        <f t="shared" ref="AI14:AJ14" si="17">B14+F14+I14+M14+P14+T14+X14+AB14+AE14</f>
        <v>57</v>
      </c>
      <c r="AJ14" s="16">
        <f t="shared" si="17"/>
        <v>71</v>
      </c>
      <c r="AK14" s="16">
        <f t="shared" si="10"/>
        <v>0</v>
      </c>
      <c r="AL14" s="16">
        <f t="shared" si="11"/>
        <v>128</v>
      </c>
    </row>
    <row r="15" spans="1:38" ht="15.75" x14ac:dyDescent="0.25">
      <c r="A15" s="9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>
        <f t="shared" si="4"/>
        <v>0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38" x14ac:dyDescent="0.25">
      <c r="A16" s="11" t="s">
        <v>27</v>
      </c>
      <c r="B16" s="12">
        <v>0</v>
      </c>
      <c r="C16" s="12">
        <v>1</v>
      </c>
      <c r="D16" s="12">
        <v>0</v>
      </c>
      <c r="E16" s="12">
        <f t="shared" ref="E16:E18" si="18">SUM(B16:D16)</f>
        <v>1</v>
      </c>
      <c r="F16" s="12">
        <v>16</v>
      </c>
      <c r="G16" s="12">
        <v>10</v>
      </c>
      <c r="H16" s="12">
        <f t="shared" ref="H16:H18" si="19">SUM(F16:G16)</f>
        <v>26</v>
      </c>
      <c r="I16" s="12">
        <v>26</v>
      </c>
      <c r="J16" s="12">
        <v>15</v>
      </c>
      <c r="K16" s="12">
        <v>0</v>
      </c>
      <c r="L16" s="12">
        <f t="shared" ref="L16:L18" si="20">SUM(I16:K16)</f>
        <v>41</v>
      </c>
      <c r="M16" s="12">
        <v>0</v>
      </c>
      <c r="N16" s="12">
        <v>0</v>
      </c>
      <c r="O16" s="12">
        <f t="shared" ref="O16:O18" si="21">M16+N16</f>
        <v>0</v>
      </c>
      <c r="P16" s="12">
        <v>30</v>
      </c>
      <c r="Q16" s="12">
        <v>6</v>
      </c>
      <c r="R16" s="12">
        <v>1</v>
      </c>
      <c r="S16" s="12">
        <f t="shared" si="4"/>
        <v>37</v>
      </c>
      <c r="T16" s="12">
        <v>156</v>
      </c>
      <c r="U16" s="12">
        <v>195</v>
      </c>
      <c r="V16" s="12">
        <v>0</v>
      </c>
      <c r="W16" s="12">
        <f t="shared" ref="W16:W18" si="22">SUM(T16:V16)</f>
        <v>351</v>
      </c>
      <c r="X16" s="12">
        <v>8</v>
      </c>
      <c r="Y16" s="12">
        <v>3</v>
      </c>
      <c r="Z16" s="12">
        <v>1</v>
      </c>
      <c r="AA16" s="12">
        <f t="shared" ref="AA16:AA18" si="23">SUM(X16:Z16)</f>
        <v>12</v>
      </c>
      <c r="AB16" s="12">
        <v>5</v>
      </c>
      <c r="AC16" s="12">
        <v>3</v>
      </c>
      <c r="AD16" s="12">
        <f t="shared" ref="AD16:AD18" si="24">SUM(AB16:AC16)</f>
        <v>8</v>
      </c>
      <c r="AE16" s="12">
        <v>120</v>
      </c>
      <c r="AF16" s="12">
        <v>53</v>
      </c>
      <c r="AG16" s="12">
        <v>1</v>
      </c>
      <c r="AH16" s="12">
        <f t="shared" ref="AH16:AH18" si="25">SUM(AE16:AG16)</f>
        <v>174</v>
      </c>
      <c r="AI16" s="12">
        <f t="shared" ref="AI16:AJ16" si="26">B16+F16+I16+M16+P16+T16+X16+AB16+AE16</f>
        <v>361</v>
      </c>
      <c r="AJ16" s="12">
        <f t="shared" si="26"/>
        <v>286</v>
      </c>
      <c r="AK16" s="12">
        <f>D16+K16+R16+V16+Z16+AG16</f>
        <v>3</v>
      </c>
      <c r="AL16" s="12">
        <f t="shared" ref="AL16:AL18" si="27">SUM(AI16:AK16)</f>
        <v>650</v>
      </c>
    </row>
    <row r="17" spans="1:38" x14ac:dyDescent="0.25">
      <c r="A17" s="11" t="s">
        <v>28</v>
      </c>
      <c r="B17" s="12">
        <v>2</v>
      </c>
      <c r="C17" s="12">
        <v>0</v>
      </c>
      <c r="D17" s="12">
        <v>0</v>
      </c>
      <c r="E17" s="12">
        <f t="shared" si="18"/>
        <v>2</v>
      </c>
      <c r="F17" s="12">
        <v>26</v>
      </c>
      <c r="G17" s="12">
        <v>20</v>
      </c>
      <c r="H17" s="12">
        <f t="shared" si="19"/>
        <v>46</v>
      </c>
      <c r="I17" s="12">
        <v>43</v>
      </c>
      <c r="J17" s="12">
        <v>17</v>
      </c>
      <c r="K17" s="12">
        <v>0</v>
      </c>
      <c r="L17" s="12">
        <f t="shared" si="20"/>
        <v>60</v>
      </c>
      <c r="M17" s="12">
        <v>1</v>
      </c>
      <c r="N17" s="12">
        <v>0</v>
      </c>
      <c r="O17" s="12">
        <f t="shared" si="21"/>
        <v>1</v>
      </c>
      <c r="P17" s="12">
        <v>42</v>
      </c>
      <c r="Q17" s="12">
        <v>18</v>
      </c>
      <c r="R17" s="12">
        <v>0</v>
      </c>
      <c r="S17" s="12">
        <f t="shared" si="4"/>
        <v>60</v>
      </c>
      <c r="T17" s="12">
        <v>152</v>
      </c>
      <c r="U17" s="12">
        <v>153</v>
      </c>
      <c r="V17" s="12">
        <v>0</v>
      </c>
      <c r="W17" s="12">
        <f t="shared" si="22"/>
        <v>305</v>
      </c>
      <c r="X17" s="12">
        <v>11</v>
      </c>
      <c r="Y17" s="12">
        <v>7</v>
      </c>
      <c r="Z17" s="12">
        <v>1</v>
      </c>
      <c r="AA17" s="12">
        <f t="shared" si="23"/>
        <v>19</v>
      </c>
      <c r="AB17" s="12">
        <v>15</v>
      </c>
      <c r="AC17" s="12">
        <v>5</v>
      </c>
      <c r="AD17" s="12">
        <f t="shared" si="24"/>
        <v>20</v>
      </c>
      <c r="AE17" s="12">
        <v>218</v>
      </c>
      <c r="AF17" s="12">
        <v>103</v>
      </c>
      <c r="AG17" s="12">
        <v>0</v>
      </c>
      <c r="AH17" s="12">
        <f t="shared" si="25"/>
        <v>321</v>
      </c>
      <c r="AI17" s="12">
        <f t="shared" ref="AI17:AJ17" si="28">B17+F17+I17+M17+P17+T17+X17+AB17+AE17</f>
        <v>510</v>
      </c>
      <c r="AJ17" s="12">
        <f t="shared" si="28"/>
        <v>323</v>
      </c>
      <c r="AK17" s="12">
        <f t="shared" ref="AK17:AK18" si="29">D17+Z17+AG17</f>
        <v>1</v>
      </c>
      <c r="AL17" s="12">
        <f t="shared" si="27"/>
        <v>834</v>
      </c>
    </row>
    <row r="18" spans="1:38" x14ac:dyDescent="0.25">
      <c r="A18" s="11" t="s">
        <v>29</v>
      </c>
      <c r="B18" s="12">
        <v>0</v>
      </c>
      <c r="C18" s="12">
        <v>0</v>
      </c>
      <c r="D18" s="12">
        <v>0</v>
      </c>
      <c r="E18" s="12">
        <f t="shared" si="18"/>
        <v>0</v>
      </c>
      <c r="F18" s="12">
        <v>0</v>
      </c>
      <c r="G18" s="12">
        <v>0</v>
      </c>
      <c r="H18" s="12">
        <f t="shared" si="19"/>
        <v>0</v>
      </c>
      <c r="I18" s="12">
        <v>2</v>
      </c>
      <c r="J18" s="12">
        <v>0</v>
      </c>
      <c r="K18" s="12">
        <v>0</v>
      </c>
      <c r="L18" s="12">
        <f t="shared" si="20"/>
        <v>2</v>
      </c>
      <c r="M18" s="12">
        <v>0</v>
      </c>
      <c r="N18" s="12">
        <v>0</v>
      </c>
      <c r="O18" s="12">
        <f t="shared" si="21"/>
        <v>0</v>
      </c>
      <c r="P18" s="12">
        <v>2</v>
      </c>
      <c r="Q18" s="12">
        <v>0</v>
      </c>
      <c r="R18" s="12">
        <v>0</v>
      </c>
      <c r="S18" s="12">
        <f t="shared" si="4"/>
        <v>2</v>
      </c>
      <c r="T18" s="12">
        <v>1</v>
      </c>
      <c r="U18" s="12">
        <v>1</v>
      </c>
      <c r="V18" s="12">
        <v>0</v>
      </c>
      <c r="W18" s="12">
        <f t="shared" si="22"/>
        <v>2</v>
      </c>
      <c r="X18" s="12">
        <v>1</v>
      </c>
      <c r="Y18" s="12">
        <v>3</v>
      </c>
      <c r="Z18" s="12">
        <v>0</v>
      </c>
      <c r="AA18" s="12">
        <f t="shared" si="23"/>
        <v>4</v>
      </c>
      <c r="AB18" s="12">
        <v>0</v>
      </c>
      <c r="AC18" s="12">
        <v>0</v>
      </c>
      <c r="AD18" s="12">
        <f t="shared" si="24"/>
        <v>0</v>
      </c>
      <c r="AE18" s="12">
        <v>4</v>
      </c>
      <c r="AF18" s="12">
        <v>0</v>
      </c>
      <c r="AG18" s="12">
        <v>0</v>
      </c>
      <c r="AH18" s="12">
        <f t="shared" si="25"/>
        <v>4</v>
      </c>
      <c r="AI18" s="12">
        <f t="shared" ref="AI18:AJ18" si="30">B18+F18+I18+M18+P18+T18+X18+AB18+AE18</f>
        <v>10</v>
      </c>
      <c r="AJ18" s="12">
        <f t="shared" si="30"/>
        <v>4</v>
      </c>
      <c r="AK18" s="12">
        <f t="shared" si="29"/>
        <v>0</v>
      </c>
      <c r="AL18" s="12">
        <f t="shared" si="27"/>
        <v>14</v>
      </c>
    </row>
    <row r="19" spans="1:38" x14ac:dyDescent="0.25">
      <c r="A19" s="17" t="s">
        <v>30</v>
      </c>
      <c r="B19" s="18">
        <f t="shared" ref="B19:AH19" si="31">B8+B9+B10+B11+B12+B13+B14+B16+B17+B18</f>
        <v>2</v>
      </c>
      <c r="C19" s="18">
        <f t="shared" si="31"/>
        <v>6</v>
      </c>
      <c r="D19" s="18">
        <f t="shared" si="31"/>
        <v>0</v>
      </c>
      <c r="E19" s="18">
        <f t="shared" si="31"/>
        <v>8</v>
      </c>
      <c r="F19" s="18">
        <f t="shared" si="31"/>
        <v>893</v>
      </c>
      <c r="G19" s="18">
        <f t="shared" si="31"/>
        <v>821</v>
      </c>
      <c r="H19" s="18">
        <f t="shared" si="31"/>
        <v>1714</v>
      </c>
      <c r="I19" s="18">
        <f t="shared" si="31"/>
        <v>1104</v>
      </c>
      <c r="J19" s="18">
        <f t="shared" si="31"/>
        <v>602</v>
      </c>
      <c r="K19" s="18">
        <f t="shared" si="31"/>
        <v>0</v>
      </c>
      <c r="L19" s="19">
        <f t="shared" si="31"/>
        <v>1706</v>
      </c>
      <c r="M19" s="18">
        <f t="shared" si="31"/>
        <v>4</v>
      </c>
      <c r="N19" s="18">
        <f t="shared" si="31"/>
        <v>2</v>
      </c>
      <c r="O19" s="18">
        <f t="shared" si="31"/>
        <v>6</v>
      </c>
      <c r="P19" s="19">
        <f t="shared" si="31"/>
        <v>1282</v>
      </c>
      <c r="Q19" s="18">
        <f t="shared" si="31"/>
        <v>680</v>
      </c>
      <c r="R19" s="18">
        <f t="shared" si="31"/>
        <v>1</v>
      </c>
      <c r="S19" s="19">
        <f t="shared" si="31"/>
        <v>1963</v>
      </c>
      <c r="T19" s="18">
        <f t="shared" si="31"/>
        <v>585</v>
      </c>
      <c r="U19" s="18">
        <f t="shared" si="31"/>
        <v>814</v>
      </c>
      <c r="V19" s="18">
        <f t="shared" si="31"/>
        <v>0</v>
      </c>
      <c r="W19" s="19">
        <f t="shared" si="31"/>
        <v>1399</v>
      </c>
      <c r="X19" s="18">
        <f t="shared" si="31"/>
        <v>214</v>
      </c>
      <c r="Y19" s="18">
        <f t="shared" si="31"/>
        <v>139</v>
      </c>
      <c r="Z19" s="18">
        <f t="shared" si="31"/>
        <v>2</v>
      </c>
      <c r="AA19" s="18">
        <f t="shared" si="31"/>
        <v>355</v>
      </c>
      <c r="AB19" s="18">
        <f t="shared" si="31"/>
        <v>238</v>
      </c>
      <c r="AC19" s="18">
        <f t="shared" si="31"/>
        <v>169</v>
      </c>
      <c r="AD19" s="18">
        <f t="shared" si="31"/>
        <v>407</v>
      </c>
      <c r="AE19" s="19">
        <f t="shared" si="31"/>
        <v>2194</v>
      </c>
      <c r="AF19" s="18">
        <f t="shared" si="31"/>
        <v>1536</v>
      </c>
      <c r="AG19" s="18">
        <f t="shared" si="31"/>
        <v>2</v>
      </c>
      <c r="AH19" s="19">
        <f t="shared" si="31"/>
        <v>3732</v>
      </c>
      <c r="AI19" s="19">
        <f t="shared" ref="AI19:AL19" si="32">SUM(AI8:AI18)</f>
        <v>6516</v>
      </c>
      <c r="AJ19" s="19">
        <f t="shared" si="32"/>
        <v>4769</v>
      </c>
      <c r="AK19" s="19">
        <f t="shared" si="32"/>
        <v>5</v>
      </c>
      <c r="AL19" s="19">
        <f t="shared" si="32"/>
        <v>11290</v>
      </c>
    </row>
    <row r="20" spans="1:38" ht="15.75" x14ac:dyDescent="0.25">
      <c r="A20" s="9" t="s">
        <v>35</v>
      </c>
      <c r="B20" s="20"/>
      <c r="C20" s="20"/>
      <c r="D20" s="20"/>
      <c r="E20" s="12"/>
      <c r="F20" s="20"/>
      <c r="G20" s="20"/>
      <c r="H20" s="12"/>
      <c r="I20" s="20"/>
      <c r="J20" s="20"/>
      <c r="K20" s="20"/>
      <c r="L20" s="12"/>
      <c r="M20" s="20"/>
      <c r="N20" s="20"/>
      <c r="O20" s="12"/>
      <c r="P20" s="20"/>
      <c r="Q20" s="20"/>
      <c r="R20" s="20"/>
      <c r="S20" s="12"/>
      <c r="T20" s="20"/>
      <c r="U20" s="20"/>
      <c r="V20" s="20"/>
      <c r="W20" s="12"/>
      <c r="X20" s="20"/>
      <c r="Y20" s="20"/>
      <c r="Z20" s="20"/>
      <c r="AA20" s="12"/>
      <c r="AB20" s="20"/>
      <c r="AC20" s="20"/>
      <c r="AD20" s="12"/>
      <c r="AE20" s="20"/>
      <c r="AF20" s="20"/>
      <c r="AG20" s="20"/>
      <c r="AH20" s="12"/>
      <c r="AI20" s="20"/>
      <c r="AJ20" s="20"/>
      <c r="AK20" s="20"/>
      <c r="AL20" s="12"/>
    </row>
    <row r="21" spans="1:38" ht="15.75" customHeight="1" x14ac:dyDescent="0.25">
      <c r="A21" s="9" t="s">
        <v>18</v>
      </c>
      <c r="B21" s="20"/>
      <c r="C21" s="20"/>
      <c r="D21" s="20"/>
      <c r="E21" s="12"/>
      <c r="F21" s="20"/>
      <c r="G21" s="20"/>
      <c r="H21" s="12"/>
      <c r="I21" s="20"/>
      <c r="J21" s="20"/>
      <c r="K21" s="20"/>
      <c r="L21" s="12"/>
      <c r="M21" s="20"/>
      <c r="N21" s="20"/>
      <c r="O21" s="12"/>
      <c r="P21" s="20"/>
      <c r="Q21" s="20"/>
      <c r="R21" s="20"/>
      <c r="S21" s="12"/>
      <c r="T21" s="20"/>
      <c r="U21" s="20"/>
      <c r="V21" s="20"/>
      <c r="W21" s="12"/>
      <c r="X21" s="20"/>
      <c r="Y21" s="20"/>
      <c r="Z21" s="20"/>
      <c r="AA21" s="12"/>
      <c r="AB21" s="20"/>
      <c r="AC21" s="20"/>
      <c r="AD21" s="12"/>
      <c r="AE21" s="20"/>
      <c r="AF21" s="20"/>
      <c r="AG21" s="20"/>
      <c r="AH21" s="12"/>
      <c r="AI21" s="20"/>
      <c r="AJ21" s="20"/>
      <c r="AK21" s="20"/>
      <c r="AL21" s="12"/>
    </row>
    <row r="22" spans="1:38" ht="15.75" customHeight="1" x14ac:dyDescent="0.25">
      <c r="A22" s="14" t="s">
        <v>19</v>
      </c>
      <c r="B22" s="14">
        <v>0</v>
      </c>
      <c r="C22" s="14">
        <v>0</v>
      </c>
      <c r="D22" s="12">
        <v>0</v>
      </c>
      <c r="E22" s="12">
        <f t="shared" ref="E22:E32" si="33">SUM(B22:D22)</f>
        <v>0</v>
      </c>
      <c r="F22" s="14">
        <v>6</v>
      </c>
      <c r="G22" s="14">
        <v>8</v>
      </c>
      <c r="H22" s="12">
        <f t="shared" ref="H22:H32" si="34">SUM(F22:G22)</f>
        <v>14</v>
      </c>
      <c r="I22" s="14">
        <v>13</v>
      </c>
      <c r="J22" s="14">
        <v>14</v>
      </c>
      <c r="K22" s="14">
        <v>0</v>
      </c>
      <c r="L22" s="12">
        <f t="shared" ref="L22:L28" si="35">SUM(I22:J22)</f>
        <v>27</v>
      </c>
      <c r="M22" s="14">
        <v>0</v>
      </c>
      <c r="N22" s="14">
        <v>0</v>
      </c>
      <c r="O22" s="12">
        <f t="shared" ref="O22:O28" si="36">SUM(M22)</f>
        <v>0</v>
      </c>
      <c r="P22" s="14">
        <v>9</v>
      </c>
      <c r="Q22" s="14">
        <v>6</v>
      </c>
      <c r="R22" s="14">
        <v>0</v>
      </c>
      <c r="S22" s="12">
        <f t="shared" ref="S22:S28" si="37">SUM(P22:Q22)</f>
        <v>15</v>
      </c>
      <c r="T22" s="14">
        <v>2</v>
      </c>
      <c r="U22" s="14">
        <v>0</v>
      </c>
      <c r="V22" s="12">
        <v>0</v>
      </c>
      <c r="W22" s="12">
        <f t="shared" ref="W22:W32" si="38">SUM(T22:V22)</f>
        <v>2</v>
      </c>
      <c r="X22" s="14">
        <v>2</v>
      </c>
      <c r="Y22" s="14">
        <v>1</v>
      </c>
      <c r="Z22" s="14">
        <v>0</v>
      </c>
      <c r="AA22" s="12">
        <f t="shared" ref="AA22:AA32" si="39">SUM(X22:Z22)</f>
        <v>3</v>
      </c>
      <c r="AB22" s="14">
        <v>3</v>
      </c>
      <c r="AC22" s="14">
        <v>0</v>
      </c>
      <c r="AD22" s="12">
        <f t="shared" ref="AD22:AD32" si="40">SUM(AB22:AC22)</f>
        <v>3</v>
      </c>
      <c r="AE22" s="14">
        <v>10</v>
      </c>
      <c r="AF22" s="14">
        <v>9</v>
      </c>
      <c r="AG22" s="14">
        <v>0</v>
      </c>
      <c r="AH22" s="12">
        <f t="shared" ref="AH22:AH32" si="41">SUM(AE22:AG22)</f>
        <v>19</v>
      </c>
      <c r="AI22" s="12">
        <f t="shared" ref="AI22:AJ22" si="42">B22+F22+I22+M22+P22+T22+X22+AB22+AE22</f>
        <v>45</v>
      </c>
      <c r="AJ22" s="12">
        <f t="shared" si="42"/>
        <v>38</v>
      </c>
      <c r="AK22" s="12">
        <f t="shared" ref="AK22:AK32" si="43">D22+K22+R22+V22+Z22+AG22</f>
        <v>0</v>
      </c>
      <c r="AL22" s="12">
        <f t="shared" ref="AL22:AL32" si="44">SUM(AI22:AK22)</f>
        <v>83</v>
      </c>
    </row>
    <row r="23" spans="1:38" ht="15.75" customHeight="1" x14ac:dyDescent="0.25">
      <c r="A23" s="14" t="s">
        <v>20</v>
      </c>
      <c r="B23" s="14">
        <v>0</v>
      </c>
      <c r="C23" s="14">
        <v>0</v>
      </c>
      <c r="D23" s="12">
        <v>0</v>
      </c>
      <c r="E23" s="12">
        <f t="shared" si="33"/>
        <v>0</v>
      </c>
      <c r="F23" s="14">
        <v>12</v>
      </c>
      <c r="G23" s="14">
        <v>19</v>
      </c>
      <c r="H23" s="12">
        <f t="shared" si="34"/>
        <v>31</v>
      </c>
      <c r="I23" s="14">
        <v>35</v>
      </c>
      <c r="J23" s="14">
        <v>32</v>
      </c>
      <c r="K23" s="14">
        <v>0</v>
      </c>
      <c r="L23" s="12">
        <f t="shared" si="35"/>
        <v>67</v>
      </c>
      <c r="M23" s="14">
        <v>0</v>
      </c>
      <c r="N23" s="14">
        <v>0</v>
      </c>
      <c r="O23" s="12">
        <f t="shared" si="36"/>
        <v>0</v>
      </c>
      <c r="P23" s="14">
        <v>37</v>
      </c>
      <c r="Q23" s="14">
        <v>30</v>
      </c>
      <c r="R23" s="14">
        <v>0</v>
      </c>
      <c r="S23" s="12">
        <f t="shared" si="37"/>
        <v>67</v>
      </c>
      <c r="T23" s="14">
        <v>0</v>
      </c>
      <c r="U23" s="14">
        <v>1</v>
      </c>
      <c r="V23" s="12">
        <v>0</v>
      </c>
      <c r="W23" s="12">
        <f t="shared" si="38"/>
        <v>1</v>
      </c>
      <c r="X23" s="14">
        <v>6</v>
      </c>
      <c r="Y23" s="14">
        <v>2</v>
      </c>
      <c r="Z23" s="14">
        <v>0</v>
      </c>
      <c r="AA23" s="12">
        <f t="shared" si="39"/>
        <v>8</v>
      </c>
      <c r="AB23" s="14">
        <v>7</v>
      </c>
      <c r="AC23" s="14">
        <v>2</v>
      </c>
      <c r="AD23" s="12">
        <f t="shared" si="40"/>
        <v>9</v>
      </c>
      <c r="AE23" s="14">
        <v>27</v>
      </c>
      <c r="AF23" s="14">
        <v>27</v>
      </c>
      <c r="AG23" s="14">
        <v>0</v>
      </c>
      <c r="AH23" s="12">
        <f t="shared" si="41"/>
        <v>54</v>
      </c>
      <c r="AI23" s="12">
        <f t="shared" ref="AI23:AJ23" si="45">B23+F23+I23+M23+P23+T23+X23+AB23+AE23</f>
        <v>124</v>
      </c>
      <c r="AJ23" s="12">
        <f t="shared" si="45"/>
        <v>113</v>
      </c>
      <c r="AK23" s="12">
        <f t="shared" si="43"/>
        <v>0</v>
      </c>
      <c r="AL23" s="12">
        <f t="shared" si="44"/>
        <v>237</v>
      </c>
    </row>
    <row r="24" spans="1:38" ht="15.75" customHeight="1" x14ac:dyDescent="0.25">
      <c r="A24" s="14" t="s">
        <v>21</v>
      </c>
      <c r="B24" s="14">
        <v>0</v>
      </c>
      <c r="C24" s="14">
        <v>0</v>
      </c>
      <c r="D24" s="12">
        <v>0</v>
      </c>
      <c r="E24" s="12">
        <f t="shared" si="33"/>
        <v>0</v>
      </c>
      <c r="F24" s="14">
        <v>17</v>
      </c>
      <c r="G24" s="14">
        <v>23</v>
      </c>
      <c r="H24" s="12">
        <f t="shared" si="34"/>
        <v>40</v>
      </c>
      <c r="I24" s="14">
        <v>54</v>
      </c>
      <c r="J24" s="14">
        <v>27</v>
      </c>
      <c r="K24" s="14">
        <v>0</v>
      </c>
      <c r="L24" s="12">
        <f t="shared" si="35"/>
        <v>81</v>
      </c>
      <c r="M24" s="14">
        <v>0</v>
      </c>
      <c r="N24" s="14">
        <v>0</v>
      </c>
      <c r="O24" s="12">
        <f t="shared" si="36"/>
        <v>0</v>
      </c>
      <c r="P24" s="14">
        <v>44</v>
      </c>
      <c r="Q24" s="14">
        <v>34</v>
      </c>
      <c r="R24" s="14">
        <v>0</v>
      </c>
      <c r="S24" s="12">
        <f t="shared" si="37"/>
        <v>78</v>
      </c>
      <c r="T24" s="14">
        <v>0</v>
      </c>
      <c r="U24" s="14">
        <v>0</v>
      </c>
      <c r="V24" s="12">
        <v>0</v>
      </c>
      <c r="W24" s="12">
        <f t="shared" si="38"/>
        <v>0</v>
      </c>
      <c r="X24" s="14">
        <v>7</v>
      </c>
      <c r="Y24" s="14">
        <v>10</v>
      </c>
      <c r="Z24" s="14">
        <v>0</v>
      </c>
      <c r="AA24" s="12">
        <f t="shared" si="39"/>
        <v>17</v>
      </c>
      <c r="AB24" s="14">
        <v>6</v>
      </c>
      <c r="AC24" s="14">
        <v>5</v>
      </c>
      <c r="AD24" s="12">
        <f t="shared" si="40"/>
        <v>11</v>
      </c>
      <c r="AE24" s="14">
        <v>39</v>
      </c>
      <c r="AF24" s="14">
        <v>41</v>
      </c>
      <c r="AG24" s="14">
        <v>1</v>
      </c>
      <c r="AH24" s="12">
        <f t="shared" si="41"/>
        <v>81</v>
      </c>
      <c r="AI24" s="12">
        <f t="shared" ref="AI24:AJ24" si="46">B24+F24+I24+M24+P24+T24+X24+AB24+AE24</f>
        <v>167</v>
      </c>
      <c r="AJ24" s="12">
        <f t="shared" si="46"/>
        <v>140</v>
      </c>
      <c r="AK24" s="12">
        <f t="shared" si="43"/>
        <v>1</v>
      </c>
      <c r="AL24" s="12">
        <f t="shared" si="44"/>
        <v>308</v>
      </c>
    </row>
    <row r="25" spans="1:38" ht="15.75" customHeight="1" x14ac:dyDescent="0.25">
      <c r="A25" s="14" t="s">
        <v>22</v>
      </c>
      <c r="B25" s="14">
        <v>0</v>
      </c>
      <c r="C25" s="14">
        <v>1</v>
      </c>
      <c r="D25" s="12">
        <v>0</v>
      </c>
      <c r="E25" s="12">
        <f t="shared" si="33"/>
        <v>1</v>
      </c>
      <c r="F25" s="14">
        <v>23</v>
      </c>
      <c r="G25" s="14">
        <v>32</v>
      </c>
      <c r="H25" s="12">
        <f t="shared" si="34"/>
        <v>55</v>
      </c>
      <c r="I25" s="14">
        <v>77</v>
      </c>
      <c r="J25" s="14">
        <v>63</v>
      </c>
      <c r="K25" s="14">
        <v>0</v>
      </c>
      <c r="L25" s="12">
        <f t="shared" si="35"/>
        <v>140</v>
      </c>
      <c r="M25" s="14">
        <v>0</v>
      </c>
      <c r="N25" s="14">
        <v>0</v>
      </c>
      <c r="O25" s="12">
        <f t="shared" si="36"/>
        <v>0</v>
      </c>
      <c r="P25" s="14">
        <v>61</v>
      </c>
      <c r="Q25" s="14">
        <v>35</v>
      </c>
      <c r="R25" s="14">
        <v>0</v>
      </c>
      <c r="S25" s="12">
        <f t="shared" si="37"/>
        <v>96</v>
      </c>
      <c r="T25" s="14">
        <v>3</v>
      </c>
      <c r="U25" s="14">
        <v>1</v>
      </c>
      <c r="V25" s="12">
        <v>0</v>
      </c>
      <c r="W25" s="12">
        <f t="shared" si="38"/>
        <v>4</v>
      </c>
      <c r="X25" s="14">
        <v>9</v>
      </c>
      <c r="Y25" s="14">
        <v>10</v>
      </c>
      <c r="Z25" s="14">
        <v>0</v>
      </c>
      <c r="AA25" s="12">
        <f t="shared" si="39"/>
        <v>19</v>
      </c>
      <c r="AB25" s="14">
        <v>5</v>
      </c>
      <c r="AC25" s="14">
        <v>9</v>
      </c>
      <c r="AD25" s="12">
        <f t="shared" si="40"/>
        <v>14</v>
      </c>
      <c r="AE25" s="14">
        <v>99</v>
      </c>
      <c r="AF25" s="14">
        <v>84</v>
      </c>
      <c r="AG25" s="14">
        <v>0</v>
      </c>
      <c r="AH25" s="12">
        <f t="shared" si="41"/>
        <v>183</v>
      </c>
      <c r="AI25" s="12">
        <f t="shared" ref="AI25:AJ25" si="47">B25+F25+I25+M25+P25+T25+X25+AB25+AE25</f>
        <v>277</v>
      </c>
      <c r="AJ25" s="12">
        <f t="shared" si="47"/>
        <v>235</v>
      </c>
      <c r="AK25" s="12">
        <f t="shared" si="43"/>
        <v>0</v>
      </c>
      <c r="AL25" s="12">
        <f t="shared" si="44"/>
        <v>512</v>
      </c>
    </row>
    <row r="26" spans="1:38" ht="15.75" customHeight="1" x14ac:dyDescent="0.25">
      <c r="A26" s="14" t="s">
        <v>23</v>
      </c>
      <c r="B26" s="14">
        <v>0</v>
      </c>
      <c r="C26" s="14">
        <v>1</v>
      </c>
      <c r="D26" s="12">
        <v>0</v>
      </c>
      <c r="E26" s="12">
        <f t="shared" si="33"/>
        <v>1</v>
      </c>
      <c r="F26" s="14">
        <v>38</v>
      </c>
      <c r="G26" s="14">
        <v>46</v>
      </c>
      <c r="H26" s="12">
        <f t="shared" si="34"/>
        <v>84</v>
      </c>
      <c r="I26" s="14">
        <v>105</v>
      </c>
      <c r="J26" s="14">
        <v>72</v>
      </c>
      <c r="K26" s="14">
        <v>0</v>
      </c>
      <c r="L26" s="12">
        <f t="shared" si="35"/>
        <v>177</v>
      </c>
      <c r="M26" s="14">
        <v>0</v>
      </c>
      <c r="N26" s="14">
        <v>0</v>
      </c>
      <c r="O26" s="12">
        <f t="shared" si="36"/>
        <v>0</v>
      </c>
      <c r="P26" s="14">
        <v>93</v>
      </c>
      <c r="Q26" s="14">
        <v>49</v>
      </c>
      <c r="R26" s="14">
        <v>0</v>
      </c>
      <c r="S26" s="12">
        <f t="shared" si="37"/>
        <v>142</v>
      </c>
      <c r="T26" s="14">
        <v>14</v>
      </c>
      <c r="U26" s="14">
        <v>18</v>
      </c>
      <c r="V26" s="12">
        <v>0</v>
      </c>
      <c r="W26" s="12">
        <f t="shared" si="38"/>
        <v>32</v>
      </c>
      <c r="X26" s="14">
        <v>21</v>
      </c>
      <c r="Y26" s="14">
        <v>21</v>
      </c>
      <c r="Z26" s="14">
        <v>2</v>
      </c>
      <c r="AA26" s="12">
        <f t="shared" si="39"/>
        <v>44</v>
      </c>
      <c r="AB26" s="14">
        <v>16</v>
      </c>
      <c r="AC26" s="14">
        <v>14</v>
      </c>
      <c r="AD26" s="12">
        <f t="shared" si="40"/>
        <v>30</v>
      </c>
      <c r="AE26" s="14">
        <v>168</v>
      </c>
      <c r="AF26" s="14">
        <v>143</v>
      </c>
      <c r="AG26" s="14">
        <v>1</v>
      </c>
      <c r="AH26" s="12">
        <f t="shared" si="41"/>
        <v>312</v>
      </c>
      <c r="AI26" s="12">
        <f t="shared" ref="AI26:AJ26" si="48">B26+F26+I26+M26+P26+T26+X26+AB26+AE26</f>
        <v>455</v>
      </c>
      <c r="AJ26" s="12">
        <f t="shared" si="48"/>
        <v>364</v>
      </c>
      <c r="AK26" s="12">
        <f t="shared" si="43"/>
        <v>3</v>
      </c>
      <c r="AL26" s="12">
        <f t="shared" si="44"/>
        <v>822</v>
      </c>
    </row>
    <row r="27" spans="1:38" ht="15.75" customHeight="1" x14ac:dyDescent="0.25">
      <c r="A27" s="14" t="s">
        <v>25</v>
      </c>
      <c r="B27" s="14">
        <v>0</v>
      </c>
      <c r="C27" s="14">
        <v>0</v>
      </c>
      <c r="D27" s="12">
        <v>0</v>
      </c>
      <c r="E27" s="12">
        <f t="shared" si="33"/>
        <v>0</v>
      </c>
      <c r="F27" s="14">
        <v>6</v>
      </c>
      <c r="G27" s="14">
        <v>9</v>
      </c>
      <c r="H27" s="12">
        <f t="shared" si="34"/>
        <v>15</v>
      </c>
      <c r="I27" s="14">
        <v>13</v>
      </c>
      <c r="J27" s="14">
        <v>9</v>
      </c>
      <c r="K27" s="14">
        <v>0</v>
      </c>
      <c r="L27" s="12">
        <f t="shared" si="35"/>
        <v>22</v>
      </c>
      <c r="M27" s="14">
        <v>0</v>
      </c>
      <c r="N27" s="14">
        <v>0</v>
      </c>
      <c r="O27" s="12">
        <f t="shared" si="36"/>
        <v>0</v>
      </c>
      <c r="P27" s="14">
        <v>18</v>
      </c>
      <c r="Q27" s="14">
        <v>7</v>
      </c>
      <c r="R27" s="14">
        <v>0</v>
      </c>
      <c r="S27" s="12">
        <f t="shared" si="37"/>
        <v>25</v>
      </c>
      <c r="T27" s="14">
        <v>1</v>
      </c>
      <c r="U27" s="14">
        <v>2</v>
      </c>
      <c r="V27" s="12">
        <v>0</v>
      </c>
      <c r="W27" s="12">
        <f t="shared" si="38"/>
        <v>3</v>
      </c>
      <c r="X27" s="14">
        <v>1</v>
      </c>
      <c r="Y27" s="14">
        <v>2</v>
      </c>
      <c r="Z27" s="14">
        <v>0</v>
      </c>
      <c r="AA27" s="12">
        <f t="shared" si="39"/>
        <v>3</v>
      </c>
      <c r="AB27" s="14">
        <v>6</v>
      </c>
      <c r="AC27" s="14">
        <v>0</v>
      </c>
      <c r="AD27" s="12">
        <f t="shared" si="40"/>
        <v>6</v>
      </c>
      <c r="AE27" s="14">
        <v>10</v>
      </c>
      <c r="AF27" s="14">
        <v>10</v>
      </c>
      <c r="AG27" s="14">
        <v>0</v>
      </c>
      <c r="AH27" s="12">
        <f t="shared" si="41"/>
        <v>20</v>
      </c>
      <c r="AI27" s="12">
        <f t="shared" ref="AI27:AJ27" si="49">B27+F27+I27+M27+P27+T27+X27+AB27+AE27</f>
        <v>55</v>
      </c>
      <c r="AJ27" s="12">
        <f t="shared" si="49"/>
        <v>39</v>
      </c>
      <c r="AK27" s="12">
        <f t="shared" si="43"/>
        <v>0</v>
      </c>
      <c r="AL27" s="12">
        <f t="shared" si="44"/>
        <v>94</v>
      </c>
    </row>
    <row r="28" spans="1:38" ht="15.75" customHeight="1" x14ac:dyDescent="0.25">
      <c r="A28" s="21" t="s">
        <v>31</v>
      </c>
      <c r="B28" s="21">
        <v>1</v>
      </c>
      <c r="C28" s="21">
        <v>0</v>
      </c>
      <c r="D28" s="16">
        <v>0</v>
      </c>
      <c r="E28" s="16">
        <f t="shared" si="33"/>
        <v>1</v>
      </c>
      <c r="F28" s="21">
        <v>5</v>
      </c>
      <c r="G28" s="21">
        <v>3</v>
      </c>
      <c r="H28" s="16">
        <f t="shared" si="34"/>
        <v>8</v>
      </c>
      <c r="I28" s="21">
        <v>2</v>
      </c>
      <c r="J28" s="21">
        <v>1</v>
      </c>
      <c r="K28" s="21">
        <v>0</v>
      </c>
      <c r="L28" s="16">
        <f t="shared" si="35"/>
        <v>3</v>
      </c>
      <c r="M28" s="21">
        <v>0</v>
      </c>
      <c r="N28" s="21">
        <v>0</v>
      </c>
      <c r="O28" s="16">
        <f t="shared" si="36"/>
        <v>0</v>
      </c>
      <c r="P28" s="21">
        <v>0</v>
      </c>
      <c r="Q28" s="21">
        <v>4</v>
      </c>
      <c r="R28" s="21">
        <v>0</v>
      </c>
      <c r="S28" s="16">
        <f t="shared" si="37"/>
        <v>4</v>
      </c>
      <c r="T28" s="21">
        <v>1</v>
      </c>
      <c r="U28" s="21">
        <v>0</v>
      </c>
      <c r="V28" s="16">
        <v>0</v>
      </c>
      <c r="W28" s="16">
        <f t="shared" si="38"/>
        <v>1</v>
      </c>
      <c r="X28" s="21">
        <v>177</v>
      </c>
      <c r="Y28" s="21">
        <v>125</v>
      </c>
      <c r="Z28" s="21">
        <v>3</v>
      </c>
      <c r="AA28" s="16">
        <f t="shared" si="39"/>
        <v>305</v>
      </c>
      <c r="AB28" s="21">
        <v>1</v>
      </c>
      <c r="AC28" s="21">
        <v>0</v>
      </c>
      <c r="AD28" s="16">
        <f t="shared" si="40"/>
        <v>1</v>
      </c>
      <c r="AE28" s="21">
        <v>11</v>
      </c>
      <c r="AF28" s="21">
        <v>10</v>
      </c>
      <c r="AG28" s="21">
        <v>0</v>
      </c>
      <c r="AH28" s="16">
        <f t="shared" si="41"/>
        <v>21</v>
      </c>
      <c r="AI28" s="16">
        <f t="shared" ref="AI28:AJ28" si="50">B28+F28+I28+M28+P28+T28+X28+AB28+AE28</f>
        <v>198</v>
      </c>
      <c r="AJ28" s="16">
        <f t="shared" si="50"/>
        <v>143</v>
      </c>
      <c r="AK28" s="16">
        <f t="shared" si="43"/>
        <v>3</v>
      </c>
      <c r="AL28" s="16">
        <f t="shared" si="44"/>
        <v>344</v>
      </c>
    </row>
    <row r="29" spans="1:38" ht="15.75" customHeight="1" x14ac:dyDescent="0.25">
      <c r="A29" s="9" t="s">
        <v>26</v>
      </c>
      <c r="B29" s="14">
        <v>0</v>
      </c>
      <c r="C29" s="14">
        <v>0</v>
      </c>
      <c r="D29" s="12">
        <v>0</v>
      </c>
      <c r="E29" s="12">
        <f t="shared" si="33"/>
        <v>0</v>
      </c>
      <c r="F29" s="14">
        <v>0</v>
      </c>
      <c r="G29" s="14">
        <v>0</v>
      </c>
      <c r="H29" s="12">
        <f t="shared" si="34"/>
        <v>0</v>
      </c>
      <c r="I29" s="14">
        <v>0</v>
      </c>
      <c r="J29" s="14">
        <v>0</v>
      </c>
      <c r="K29" s="14">
        <v>0</v>
      </c>
      <c r="L29" s="12">
        <f>SUM(I29:K29)</f>
        <v>0</v>
      </c>
      <c r="M29" s="14">
        <v>0</v>
      </c>
      <c r="N29" s="14">
        <v>0</v>
      </c>
      <c r="O29" s="12">
        <f t="shared" ref="O29:O33" si="51">SUM(M29:N29)</f>
        <v>0</v>
      </c>
      <c r="P29" s="14">
        <v>3</v>
      </c>
      <c r="Q29" s="14">
        <v>0</v>
      </c>
      <c r="R29" s="14">
        <v>0</v>
      </c>
      <c r="S29" s="12">
        <f t="shared" ref="S29:S32" si="52">SUM(P29:R29)</f>
        <v>3</v>
      </c>
      <c r="T29" s="14">
        <v>0</v>
      </c>
      <c r="U29" s="14">
        <v>0</v>
      </c>
      <c r="V29" s="12">
        <v>0</v>
      </c>
      <c r="W29" s="12">
        <f t="shared" si="38"/>
        <v>0</v>
      </c>
      <c r="X29" s="14">
        <v>18</v>
      </c>
      <c r="Y29" s="14">
        <v>6</v>
      </c>
      <c r="Z29" s="14">
        <v>0</v>
      </c>
      <c r="AA29" s="12">
        <f t="shared" si="39"/>
        <v>24</v>
      </c>
      <c r="AB29" s="14">
        <v>0</v>
      </c>
      <c r="AC29" s="14">
        <v>0</v>
      </c>
      <c r="AD29" s="12">
        <f t="shared" si="40"/>
        <v>0</v>
      </c>
      <c r="AE29" s="14">
        <v>1</v>
      </c>
      <c r="AF29" s="14">
        <v>1</v>
      </c>
      <c r="AG29" s="14">
        <v>0</v>
      </c>
      <c r="AH29" s="12">
        <f t="shared" si="41"/>
        <v>2</v>
      </c>
      <c r="AI29" s="12">
        <f t="shared" ref="AI29:AJ29" si="53">B29+F29+I29+M29+P29+T29+X29+AB29+AE29</f>
        <v>22</v>
      </c>
      <c r="AJ29" s="12">
        <f t="shared" si="53"/>
        <v>7</v>
      </c>
      <c r="AK29" s="12">
        <f t="shared" si="43"/>
        <v>0</v>
      </c>
      <c r="AL29" s="12">
        <f t="shared" si="44"/>
        <v>29</v>
      </c>
    </row>
    <row r="30" spans="1:38" ht="15.75" customHeight="1" x14ac:dyDescent="0.25">
      <c r="A30" s="14" t="s">
        <v>27</v>
      </c>
      <c r="B30" s="14">
        <v>0</v>
      </c>
      <c r="C30" s="14">
        <v>0</v>
      </c>
      <c r="D30" s="12">
        <v>0</v>
      </c>
      <c r="E30" s="12">
        <f t="shared" si="33"/>
        <v>0</v>
      </c>
      <c r="F30" s="14">
        <v>27</v>
      </c>
      <c r="G30" s="14">
        <v>8</v>
      </c>
      <c r="H30" s="12">
        <f t="shared" si="34"/>
        <v>35</v>
      </c>
      <c r="I30" s="14">
        <v>37</v>
      </c>
      <c r="J30" s="14">
        <v>9</v>
      </c>
      <c r="K30" s="14">
        <v>0</v>
      </c>
      <c r="L30" s="12">
        <f>SUM(I30:J30)</f>
        <v>46</v>
      </c>
      <c r="M30" s="14">
        <v>1</v>
      </c>
      <c r="N30" s="14">
        <v>0</v>
      </c>
      <c r="O30" s="12">
        <f t="shared" si="51"/>
        <v>1</v>
      </c>
      <c r="P30" s="14">
        <v>24</v>
      </c>
      <c r="Q30" s="14">
        <v>6</v>
      </c>
      <c r="R30" s="14">
        <v>0</v>
      </c>
      <c r="S30" s="12">
        <f t="shared" si="52"/>
        <v>30</v>
      </c>
      <c r="T30" s="14">
        <v>6</v>
      </c>
      <c r="U30" s="14">
        <v>6</v>
      </c>
      <c r="V30" s="12">
        <v>0</v>
      </c>
      <c r="W30" s="12">
        <f t="shared" si="38"/>
        <v>12</v>
      </c>
      <c r="X30" s="14">
        <v>6</v>
      </c>
      <c r="Y30" s="14">
        <v>4</v>
      </c>
      <c r="Z30" s="14">
        <v>0</v>
      </c>
      <c r="AA30" s="12">
        <f t="shared" si="39"/>
        <v>10</v>
      </c>
      <c r="AB30" s="14">
        <v>4</v>
      </c>
      <c r="AC30" s="14">
        <v>2</v>
      </c>
      <c r="AD30" s="12">
        <f t="shared" si="40"/>
        <v>6</v>
      </c>
      <c r="AE30" s="14">
        <v>173</v>
      </c>
      <c r="AF30" s="14">
        <v>46</v>
      </c>
      <c r="AG30" s="14">
        <v>0</v>
      </c>
      <c r="AH30" s="12">
        <f t="shared" si="41"/>
        <v>219</v>
      </c>
      <c r="AI30" s="12">
        <f t="shared" ref="AI30:AJ30" si="54">B30+F30+I30+M30+P30+T30+X30+AB30+AE30</f>
        <v>278</v>
      </c>
      <c r="AJ30" s="12">
        <f t="shared" si="54"/>
        <v>81</v>
      </c>
      <c r="AK30" s="12">
        <f t="shared" si="43"/>
        <v>0</v>
      </c>
      <c r="AL30" s="12">
        <f t="shared" si="44"/>
        <v>359</v>
      </c>
    </row>
    <row r="31" spans="1:38" ht="15.75" customHeight="1" x14ac:dyDescent="0.25">
      <c r="A31" s="14" t="s">
        <v>28</v>
      </c>
      <c r="B31" s="14">
        <v>1</v>
      </c>
      <c r="C31" s="14">
        <v>0</v>
      </c>
      <c r="D31" s="12">
        <v>0</v>
      </c>
      <c r="E31" s="12">
        <f t="shared" si="33"/>
        <v>1</v>
      </c>
      <c r="F31" s="14">
        <v>67</v>
      </c>
      <c r="G31" s="14">
        <v>25</v>
      </c>
      <c r="H31" s="12">
        <f t="shared" si="34"/>
        <v>92</v>
      </c>
      <c r="I31" s="14">
        <v>102</v>
      </c>
      <c r="J31" s="14">
        <v>47</v>
      </c>
      <c r="K31" s="14">
        <v>1</v>
      </c>
      <c r="L31" s="12">
        <f>SUM(I31:K31)</f>
        <v>150</v>
      </c>
      <c r="M31" s="14">
        <v>1</v>
      </c>
      <c r="N31" s="14">
        <v>0</v>
      </c>
      <c r="O31" s="12">
        <f t="shared" si="51"/>
        <v>1</v>
      </c>
      <c r="P31" s="14">
        <v>93</v>
      </c>
      <c r="Q31" s="14">
        <v>47</v>
      </c>
      <c r="R31" s="14">
        <v>0</v>
      </c>
      <c r="S31" s="12">
        <f t="shared" si="52"/>
        <v>140</v>
      </c>
      <c r="T31" s="14">
        <v>64</v>
      </c>
      <c r="U31" s="14">
        <v>48</v>
      </c>
      <c r="V31" s="12">
        <v>0</v>
      </c>
      <c r="W31" s="12">
        <f t="shared" si="38"/>
        <v>112</v>
      </c>
      <c r="X31" s="14">
        <v>12</v>
      </c>
      <c r="Y31" s="14">
        <v>5</v>
      </c>
      <c r="Z31" s="14">
        <v>0</v>
      </c>
      <c r="AA31" s="12">
        <f t="shared" si="39"/>
        <v>17</v>
      </c>
      <c r="AB31" s="14">
        <v>28</v>
      </c>
      <c r="AC31" s="14">
        <v>14</v>
      </c>
      <c r="AD31" s="12">
        <f t="shared" si="40"/>
        <v>42</v>
      </c>
      <c r="AE31" s="14">
        <v>561</v>
      </c>
      <c r="AF31" s="14">
        <v>279</v>
      </c>
      <c r="AG31" s="14">
        <v>0</v>
      </c>
      <c r="AH31" s="12">
        <f t="shared" si="41"/>
        <v>840</v>
      </c>
      <c r="AI31" s="12">
        <f t="shared" ref="AI31:AJ31" si="55">B31+F31+I31+M31+P31+T31+X31+AB31+AE31</f>
        <v>929</v>
      </c>
      <c r="AJ31" s="12">
        <f t="shared" si="55"/>
        <v>465</v>
      </c>
      <c r="AK31" s="12">
        <f t="shared" si="43"/>
        <v>1</v>
      </c>
      <c r="AL31" s="13">
        <f t="shared" si="44"/>
        <v>1395</v>
      </c>
    </row>
    <row r="32" spans="1:38" ht="15.75" customHeight="1" x14ac:dyDescent="0.25">
      <c r="A32" s="14" t="s">
        <v>29</v>
      </c>
      <c r="B32" s="14">
        <v>0</v>
      </c>
      <c r="C32" s="14">
        <v>0</v>
      </c>
      <c r="D32" s="12">
        <v>0</v>
      </c>
      <c r="E32" s="12">
        <f t="shared" si="33"/>
        <v>0</v>
      </c>
      <c r="F32" s="14">
        <v>4</v>
      </c>
      <c r="G32" s="14">
        <v>1</v>
      </c>
      <c r="H32" s="12">
        <f t="shared" si="34"/>
        <v>5</v>
      </c>
      <c r="I32" s="14">
        <v>4</v>
      </c>
      <c r="J32" s="14">
        <v>3</v>
      </c>
      <c r="K32" s="14">
        <v>0</v>
      </c>
      <c r="L32" s="12">
        <f>SUM(I32:J32)</f>
        <v>7</v>
      </c>
      <c r="M32" s="14">
        <v>0</v>
      </c>
      <c r="N32" s="14">
        <v>0</v>
      </c>
      <c r="O32" s="12">
        <f t="shared" si="51"/>
        <v>0</v>
      </c>
      <c r="P32" s="14">
        <v>6</v>
      </c>
      <c r="Q32" s="14">
        <v>1</v>
      </c>
      <c r="R32" s="14">
        <v>1</v>
      </c>
      <c r="S32" s="12">
        <f t="shared" si="52"/>
        <v>8</v>
      </c>
      <c r="T32" s="14">
        <v>7</v>
      </c>
      <c r="U32" s="14">
        <v>2</v>
      </c>
      <c r="V32" s="12">
        <v>0</v>
      </c>
      <c r="W32" s="12">
        <f t="shared" si="38"/>
        <v>9</v>
      </c>
      <c r="X32" s="14">
        <v>36</v>
      </c>
      <c r="Y32" s="14">
        <v>13</v>
      </c>
      <c r="Z32" s="14">
        <v>1</v>
      </c>
      <c r="AA32" s="12">
        <f t="shared" si="39"/>
        <v>50</v>
      </c>
      <c r="AB32" s="14">
        <v>0</v>
      </c>
      <c r="AC32" s="14">
        <v>1</v>
      </c>
      <c r="AD32" s="12">
        <f t="shared" si="40"/>
        <v>1</v>
      </c>
      <c r="AE32" s="14">
        <v>23</v>
      </c>
      <c r="AF32" s="14">
        <v>10</v>
      </c>
      <c r="AG32" s="14">
        <v>0</v>
      </c>
      <c r="AH32" s="12">
        <f t="shared" si="41"/>
        <v>33</v>
      </c>
      <c r="AI32" s="12">
        <f t="shared" ref="AI32:AJ32" si="56">B32+F32+I32+M32+P32+T32+X32+AB32+AE32</f>
        <v>80</v>
      </c>
      <c r="AJ32" s="12">
        <f t="shared" si="56"/>
        <v>31</v>
      </c>
      <c r="AK32" s="12">
        <f t="shared" si="43"/>
        <v>2</v>
      </c>
      <c r="AL32" s="12">
        <f t="shared" si="44"/>
        <v>113</v>
      </c>
    </row>
    <row r="33" spans="1:38" ht="15.75" customHeight="1" x14ac:dyDescent="0.25">
      <c r="A33" s="24" t="s">
        <v>30</v>
      </c>
      <c r="B33" s="18">
        <f t="shared" ref="B33:N33" si="57">SUM(B22:B32)</f>
        <v>2</v>
      </c>
      <c r="C33" s="18">
        <f t="shared" si="57"/>
        <v>2</v>
      </c>
      <c r="D33" s="18">
        <f t="shared" si="57"/>
        <v>0</v>
      </c>
      <c r="E33" s="18">
        <f t="shared" si="57"/>
        <v>4</v>
      </c>
      <c r="F33" s="18">
        <f t="shared" si="57"/>
        <v>205</v>
      </c>
      <c r="G33" s="18">
        <f t="shared" si="57"/>
        <v>174</v>
      </c>
      <c r="H33" s="18">
        <f t="shared" si="57"/>
        <v>379</v>
      </c>
      <c r="I33" s="18">
        <f t="shared" si="57"/>
        <v>442</v>
      </c>
      <c r="J33" s="18">
        <f t="shared" si="57"/>
        <v>277</v>
      </c>
      <c r="K33" s="18">
        <f t="shared" si="57"/>
        <v>1</v>
      </c>
      <c r="L33" s="18">
        <f t="shared" si="57"/>
        <v>720</v>
      </c>
      <c r="M33" s="18">
        <f t="shared" si="57"/>
        <v>2</v>
      </c>
      <c r="N33" s="18">
        <f t="shared" si="57"/>
        <v>0</v>
      </c>
      <c r="O33" s="16">
        <f t="shared" si="51"/>
        <v>2</v>
      </c>
      <c r="P33" s="18">
        <f t="shared" ref="P33:AL33" si="58">SUM(P22:P32)</f>
        <v>388</v>
      </c>
      <c r="Q33" s="18">
        <f t="shared" si="58"/>
        <v>219</v>
      </c>
      <c r="R33" s="18">
        <f t="shared" si="58"/>
        <v>1</v>
      </c>
      <c r="S33" s="18">
        <f t="shared" si="58"/>
        <v>608</v>
      </c>
      <c r="T33" s="18">
        <f t="shared" si="58"/>
        <v>98</v>
      </c>
      <c r="U33" s="18">
        <f t="shared" si="58"/>
        <v>78</v>
      </c>
      <c r="V33" s="18">
        <f t="shared" si="58"/>
        <v>0</v>
      </c>
      <c r="W33" s="18">
        <f t="shared" si="58"/>
        <v>176</v>
      </c>
      <c r="X33" s="18">
        <f t="shared" si="58"/>
        <v>295</v>
      </c>
      <c r="Y33" s="18">
        <f t="shared" si="58"/>
        <v>199</v>
      </c>
      <c r="Z33" s="18">
        <f t="shared" si="58"/>
        <v>6</v>
      </c>
      <c r="AA33" s="18">
        <f t="shared" si="58"/>
        <v>500</v>
      </c>
      <c r="AB33" s="18">
        <f t="shared" si="58"/>
        <v>76</v>
      </c>
      <c r="AC33" s="18">
        <f t="shared" si="58"/>
        <v>47</v>
      </c>
      <c r="AD33" s="18">
        <f t="shared" si="58"/>
        <v>123</v>
      </c>
      <c r="AE33" s="19">
        <f t="shared" si="58"/>
        <v>1122</v>
      </c>
      <c r="AF33" s="18">
        <f t="shared" si="58"/>
        <v>660</v>
      </c>
      <c r="AG33" s="18">
        <f t="shared" si="58"/>
        <v>2</v>
      </c>
      <c r="AH33" s="19">
        <f t="shared" si="58"/>
        <v>1784</v>
      </c>
      <c r="AI33" s="19">
        <f t="shared" si="58"/>
        <v>2630</v>
      </c>
      <c r="AJ33" s="19">
        <f t="shared" si="58"/>
        <v>1656</v>
      </c>
      <c r="AK33" s="18">
        <f t="shared" si="58"/>
        <v>10</v>
      </c>
      <c r="AL33" s="19">
        <f t="shared" si="58"/>
        <v>4296</v>
      </c>
    </row>
    <row r="34" spans="1:38" ht="15.75" customHeight="1" x14ac:dyDescent="0.25">
      <c r="A34" s="25" t="s">
        <v>32</v>
      </c>
      <c r="B34" s="10">
        <f t="shared" ref="B34:G34" si="59">B19+B33</f>
        <v>4</v>
      </c>
      <c r="C34" s="10">
        <f t="shared" si="59"/>
        <v>8</v>
      </c>
      <c r="D34" s="10">
        <f t="shared" si="59"/>
        <v>0</v>
      </c>
      <c r="E34" s="10">
        <f t="shared" si="59"/>
        <v>12</v>
      </c>
      <c r="F34" s="26">
        <f t="shared" si="59"/>
        <v>1098</v>
      </c>
      <c r="G34" s="10">
        <f t="shared" si="59"/>
        <v>995</v>
      </c>
      <c r="H34" s="26">
        <f>SUM(F34:G34)</f>
        <v>2093</v>
      </c>
      <c r="I34" s="26">
        <f t="shared" ref="I34:R34" si="60">I19+I33</f>
        <v>1546</v>
      </c>
      <c r="J34" s="10">
        <f t="shared" si="60"/>
        <v>879</v>
      </c>
      <c r="K34" s="10">
        <f t="shared" si="60"/>
        <v>1</v>
      </c>
      <c r="L34" s="26">
        <f t="shared" si="60"/>
        <v>2426</v>
      </c>
      <c r="M34" s="10">
        <f t="shared" si="60"/>
        <v>6</v>
      </c>
      <c r="N34" s="26">
        <f t="shared" si="60"/>
        <v>2</v>
      </c>
      <c r="O34" s="26">
        <f t="shared" si="60"/>
        <v>8</v>
      </c>
      <c r="P34" s="26">
        <f t="shared" si="60"/>
        <v>1670</v>
      </c>
      <c r="Q34" s="10">
        <f t="shared" si="60"/>
        <v>899</v>
      </c>
      <c r="R34" s="10">
        <f t="shared" si="60"/>
        <v>2</v>
      </c>
      <c r="S34" s="26">
        <f>SUM(P34:R34)</f>
        <v>2571</v>
      </c>
      <c r="T34" s="10">
        <f t="shared" ref="T34:V34" si="61">T19+T33</f>
        <v>683</v>
      </c>
      <c r="U34" s="10">
        <f t="shared" si="61"/>
        <v>892</v>
      </c>
      <c r="V34" s="10">
        <f t="shared" si="61"/>
        <v>0</v>
      </c>
      <c r="W34" s="26">
        <f>SUM(T34:U34)</f>
        <v>1575</v>
      </c>
      <c r="X34" s="10">
        <f t="shared" ref="X34:Z34" si="62">X19+X33</f>
        <v>509</v>
      </c>
      <c r="Y34" s="10">
        <f t="shared" si="62"/>
        <v>338</v>
      </c>
      <c r="Z34" s="10">
        <f t="shared" si="62"/>
        <v>8</v>
      </c>
      <c r="AA34" s="10">
        <f>SUM(X34:Z34)</f>
        <v>855</v>
      </c>
      <c r="AB34" s="10">
        <f t="shared" ref="AB34:AC34" si="63">AB19+AB33</f>
        <v>314</v>
      </c>
      <c r="AC34" s="10">
        <f t="shared" si="63"/>
        <v>216</v>
      </c>
      <c r="AD34" s="10">
        <f>SUM(AB34:AC34)</f>
        <v>530</v>
      </c>
      <c r="AE34" s="26">
        <f t="shared" ref="AE34:AG34" si="64">AE19+AE33</f>
        <v>3316</v>
      </c>
      <c r="AF34" s="26">
        <f t="shared" si="64"/>
        <v>2196</v>
      </c>
      <c r="AG34" s="10">
        <f t="shared" si="64"/>
        <v>4</v>
      </c>
      <c r="AH34" s="26">
        <f>SUM(AE34:AG34)</f>
        <v>5516</v>
      </c>
      <c r="AI34" s="26">
        <f t="shared" ref="AI34:AK34" si="65">AI19+AI33</f>
        <v>9146</v>
      </c>
      <c r="AJ34" s="26">
        <f t="shared" si="65"/>
        <v>6425</v>
      </c>
      <c r="AK34" s="27">
        <f t="shared" si="65"/>
        <v>15</v>
      </c>
      <c r="AL34" s="26">
        <f>SUM(AI34:AK34)</f>
        <v>15586</v>
      </c>
    </row>
    <row r="35" spans="1:38" ht="15.75" customHeight="1" x14ac:dyDescent="0.25">
      <c r="A35" s="28" t="s">
        <v>37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.75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.75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 ht="15.75" customHeigh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 ht="15.75" customHeigh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 ht="15.75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 ht="15.75" customHeight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 ht="15.75" customHeight="1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</row>
    <row r="43" spans="1:38" ht="15.75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 ht="15.7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 ht="15.7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ht="15.75" customHeight="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ht="15.75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15.75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5.75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ht="15.75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ht="15.75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ht="15.75" customHeight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ht="15.75" customHeight="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ht="15.75" customHeight="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5.75" customHeight="1" x14ac:dyDescent="0.25">
      <c r="A55" s="8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</row>
    <row r="56" spans="1:38" ht="15.75" customHeight="1" x14ac:dyDescent="0.25">
      <c r="A56" s="8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</row>
    <row r="57" spans="1:38" ht="15.75" customHeight="1" x14ac:dyDescent="0.25">
      <c r="A57" s="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</row>
    <row r="58" spans="1:38" ht="15.75" customHeight="1" x14ac:dyDescent="0.25">
      <c r="A58" s="8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</row>
    <row r="59" spans="1:38" ht="15.75" customHeight="1" x14ac:dyDescent="0.25">
      <c r="A59" s="8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</row>
    <row r="60" spans="1:38" ht="15.75" customHeight="1" x14ac:dyDescent="0.25">
      <c r="A60" s="8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  <row r="61" spans="1:38" ht="15.75" customHeight="1" x14ac:dyDescent="0.25">
      <c r="A61" s="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</row>
    <row r="62" spans="1:38" ht="15.75" customHeight="1" x14ac:dyDescent="0.25">
      <c r="A62" s="8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</row>
    <row r="63" spans="1:38" ht="15.75" customHeight="1" x14ac:dyDescent="0.25">
      <c r="A63" s="8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</row>
    <row r="64" spans="1:38" ht="15.7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2:38" ht="15.7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2:38" ht="15.75" customHeight="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2:38" ht="15.75" customHeight="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2:38" ht="15.75" customHeight="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2:38" ht="15.75" customHeight="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2:38" ht="15.75" customHeight="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2:38" ht="15.75" customHeight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2:38" ht="15.75" customHeight="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2:38" ht="15.75" customHeight="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2:38" ht="15.75" customHeight="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2:38" ht="15.75" customHeight="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2:38" ht="15.75" customHeight="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2:38" ht="15.75" customHeight="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2:38" ht="15.75" customHeight="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2:38" ht="15.75" customHeight="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2:38" ht="15.75" customHeight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2:38" ht="15.75" customHeight="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2:38" ht="15.75" customHeight="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2:38" ht="15.75" customHeight="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2:38" ht="15.75" customHeight="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2:38" ht="15.75" customHeight="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2:38" ht="15.75" customHeight="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2:38" ht="15.75" customHeight="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2:38" ht="15.75" customHeight="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2:38" ht="15.75" customHeight="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2:38" ht="15.75" customHeight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2:38" ht="15.75" customHeight="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2:38" ht="15.75" customHeight="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2:38" ht="15.75" customHeight="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2:38" ht="15.75" customHeight="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2:38" ht="15.75" customHeight="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2:38" ht="15.75" customHeight="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2:38" ht="15.75" customHeight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2:38" ht="15.75" customHeight="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2:38" ht="15.75" customHeight="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2:38" ht="15.75" customHeight="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2:38" ht="15.75" customHeight="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2:38" ht="15.75" customHeight="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2:38" ht="15.7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2:38" ht="15.75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2:38" ht="15.75" customHeight="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2:38" ht="15.75" customHeight="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2:38" ht="15.75" customHeight="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2:38" ht="15.75" customHeight="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2:38" ht="15.75" customHeight="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2:38" ht="15.75" customHeight="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2:38" ht="15.75" customHeight="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2:38" ht="15.75" customHeight="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2:38" ht="15.75" customHeight="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2:38" ht="15.75" customHeight="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2:38" ht="15.75" customHeight="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2:38" ht="15.75" customHeight="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2:38" ht="15.75" customHeight="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2:38" ht="15.75" customHeight="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2:38" ht="15.75" customHeight="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2:38" ht="15.75" customHeight="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2:38" ht="15.75" customHeight="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2:38" ht="15.75" customHeight="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2:38" ht="15.75" customHeight="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2:38" ht="15.75" customHeight="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2:38" ht="15.75" customHeight="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2:38" ht="15.75" customHeight="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2:38" ht="15.75" customHeight="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2:38" ht="15.75" customHeight="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2:38" ht="15.75" customHeight="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2:38" ht="15.75" customHeight="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2:38" ht="15.75" customHeight="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2:38" ht="15.75" customHeight="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2:38" ht="15.75" customHeight="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2:38" ht="15.75" customHeight="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2:38" ht="15.75" customHeight="1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2:38" ht="15.75" customHeight="1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2:38" ht="15.75" customHeight="1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2:38" ht="15.75" customHeight="1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2:38" ht="15.75" customHeight="1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2:38" ht="15.75" customHeight="1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2:38" ht="15.75" customHeight="1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2:38" ht="15.75" customHeight="1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2:38" ht="15.75" customHeight="1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2:38" ht="15.75" customHeight="1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2:38" ht="15.75" customHeight="1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2:38" ht="15.75" customHeight="1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2:38" ht="15.75" customHeight="1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2:38" ht="15.75" customHeight="1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2:38" ht="15.75" customHeight="1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2:38" ht="15.75" customHeight="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2:38" ht="15.75" customHeight="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2:38" ht="15.75" customHeight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2:38" ht="15.7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2:38" ht="15.75" customHeight="1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2:38" ht="15.75" customHeight="1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2:38" ht="15.75" customHeight="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2:38" ht="15.75" customHeight="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2:38" ht="15.75" customHeight="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2:38" ht="15.75" customHeight="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2:38" ht="15.75" customHeight="1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2:38" ht="15.75" customHeight="1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2:38" ht="15.75" customHeight="1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2:38" ht="15.75" customHeight="1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2:38" ht="15.75" customHeight="1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2:38" ht="15.75" customHeight="1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2:38" ht="15.75" customHeight="1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2:38" ht="15.75" customHeight="1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2:38" ht="15.75" customHeight="1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2:38" ht="15.75" customHeight="1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2:38" ht="15.75" customHeight="1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2:38" ht="15.75" customHeight="1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2:38" ht="15.75" customHeight="1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2:38" ht="15.75" customHeight="1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2:38" ht="15.75" customHeight="1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2:38" ht="15.75" customHeight="1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2:38" ht="15.75" customHeight="1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2:38" ht="15.75" customHeight="1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2:38" ht="15.75" customHeight="1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2:38" ht="15.75" customHeight="1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2:38" ht="15.75" customHeight="1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2:38" ht="15.75" customHeight="1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2:38" ht="15.75" customHeight="1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2:38" ht="15.75" customHeight="1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2:38" ht="15.75" customHeight="1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2:38" ht="15.75" customHeight="1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2:38" ht="15.75" customHeight="1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2:38" ht="15.75" customHeight="1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2:38" ht="15.75" customHeight="1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2:38" ht="15.75" customHeight="1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2:38" ht="15.75" customHeight="1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2:38" ht="15.75" customHeight="1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2:38" ht="15.75" customHeight="1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2:38" ht="15.75" customHeight="1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2:38" ht="15.75" customHeight="1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2:38" ht="15.75" customHeight="1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2:38" ht="15.75" customHeight="1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2:38" ht="15.75" customHeight="1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2:38" ht="15.75" customHeight="1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2:38" ht="15.75" customHeight="1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2:38" ht="15.75" customHeight="1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2:38" ht="15.75" customHeight="1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2:38" ht="15.75" customHeight="1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2:38" ht="15.75" customHeight="1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2:38" ht="15.75" customHeight="1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2:38" ht="15.75" customHeight="1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2:38" ht="15.75" customHeight="1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2:38" ht="15.75" customHeight="1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2:38" ht="15.75" customHeight="1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2:38" ht="15.75" customHeight="1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2:38" ht="15.75" customHeight="1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2:38" ht="15.75" customHeight="1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2:38" ht="15.75" customHeight="1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2:38" ht="15.75" customHeight="1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2:38" ht="15.75" customHeight="1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2:38" ht="15.75" customHeight="1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2:38" ht="15.75" customHeight="1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2:38" ht="15.75" customHeight="1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2:38" ht="15.75" customHeight="1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2:38" ht="15.75" customHeight="1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2:38" ht="15.75" customHeight="1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2:38" ht="15.75" customHeight="1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2:38" ht="15.75" customHeight="1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2:38" ht="15.75" customHeight="1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2:38" ht="15.75" customHeight="1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2:38" ht="15.75" customHeight="1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2:38" ht="15.75" customHeight="1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2:38" ht="15.75" customHeight="1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2:38" ht="15.75" customHeight="1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2:38" ht="15.75" customHeight="1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2:38" ht="15.75" customHeight="1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2:38" ht="15.75" customHeight="1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2:38" ht="15.75" customHeight="1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2:38" ht="15.75" customHeight="1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2:38" ht="15.75" customHeight="1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2:38" ht="15.75" customHeight="1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2:38" ht="15.75" customHeight="1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2:38" ht="15.75" customHeight="1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2:38" ht="15.75" customHeight="1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2:38" ht="15.75" customHeight="1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2:38" ht="15.75" customHeight="1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2:38" ht="15.75" customHeight="1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2:38" ht="15.75" customHeight="1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2:38" ht="15.75" customHeight="1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2:38" ht="15.75" customHeight="1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2:38" ht="15.75" customHeight="1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2:38" ht="15.75" customHeight="1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2:38" ht="15.75" customHeight="1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2:38" ht="15.75" customHeight="1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2:38" ht="15.75" customHeight="1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2:38" ht="15.75" customHeight="1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2:38" ht="15.75" customHeight="1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2:38" ht="15.75" customHeight="1" x14ac:dyDescent="0.25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2:38" ht="15.75" customHeight="1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2:38" ht="15.75" customHeight="1" x14ac:dyDescent="0.2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2:38" ht="15.75" customHeight="1" x14ac:dyDescent="0.25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2:38" ht="15.75" customHeight="1" x14ac:dyDescent="0.25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2:38" ht="15.75" customHeight="1" x14ac:dyDescent="0.25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2:38" ht="15.75" customHeight="1" x14ac:dyDescent="0.25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2:38" ht="15.75" customHeight="1" x14ac:dyDescent="0.25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2:38" ht="15.75" customHeight="1" x14ac:dyDescent="0.25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2:38" ht="15.75" customHeight="1" x14ac:dyDescent="0.25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2:38" ht="15.75" customHeight="1" x14ac:dyDescent="0.25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2:38" ht="15.75" customHeight="1" x14ac:dyDescent="0.25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2:38" ht="15.75" customHeight="1" x14ac:dyDescent="0.25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2:38" ht="15.75" customHeight="1" x14ac:dyDescent="0.25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2:38" ht="15.75" customHeight="1" x14ac:dyDescent="0.25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2:38" ht="15.75" customHeight="1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2:38" ht="15.75" customHeight="1" x14ac:dyDescent="0.25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2:38" ht="15.75" customHeight="1" x14ac:dyDescent="0.25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2:38" ht="15.75" customHeight="1" x14ac:dyDescent="0.25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2:38" ht="15.75" customHeight="1" x14ac:dyDescent="0.25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2:38" ht="15.75" customHeight="1" x14ac:dyDescent="0.25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2:38" ht="15.75" customHeight="1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2:38" ht="15.75" customHeight="1" x14ac:dyDescent="0.25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2:38" ht="15.75" customHeight="1" x14ac:dyDescent="0.25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2:38" ht="15.75" customHeight="1" x14ac:dyDescent="0.25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2:38" ht="15.75" customHeight="1" x14ac:dyDescent="0.25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2:38" ht="15.75" customHeight="1" x14ac:dyDescent="0.25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2:38" ht="15.75" customHeight="1" x14ac:dyDescent="0.25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2:38" ht="15.75" customHeight="1" x14ac:dyDescent="0.25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2:38" ht="15.75" customHeight="1" x14ac:dyDescent="0.25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2:38" ht="15.75" customHeight="1" x14ac:dyDescent="0.25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2:38" ht="15.75" customHeight="1" x14ac:dyDescent="0.25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2:38" ht="15.75" customHeight="1" x14ac:dyDescent="0.25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2:38" ht="15.75" customHeight="1" x14ac:dyDescent="0.25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2:38" ht="15.75" customHeight="1" x14ac:dyDescent="0.25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2:38" ht="15.75" customHeight="1" x14ac:dyDescent="0.25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2:38" ht="15.75" customHeight="1" x14ac:dyDescent="0.25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2:38" ht="15.75" customHeight="1" x14ac:dyDescent="0.25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2:38" ht="15.75" customHeight="1" x14ac:dyDescent="0.25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2:38" ht="15.75" customHeight="1" x14ac:dyDescent="0.25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2:38" ht="15.75" customHeight="1" x14ac:dyDescent="0.25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2:38" ht="15.75" customHeight="1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2:38" ht="15.75" customHeight="1" x14ac:dyDescent="0.25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2:38" ht="15.75" customHeight="1" x14ac:dyDescent="0.25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2:38" ht="15.75" customHeight="1" x14ac:dyDescent="0.25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2:38" ht="15.75" customHeight="1" x14ac:dyDescent="0.25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2:38" ht="15.75" customHeight="1" x14ac:dyDescent="0.25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2:38" ht="15.75" customHeight="1" x14ac:dyDescent="0.25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2:38" ht="15.75" customHeight="1" x14ac:dyDescent="0.25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2:38" ht="15.75" customHeight="1" x14ac:dyDescent="0.25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2:38" ht="15.75" customHeight="1" x14ac:dyDescent="0.25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2:38" ht="15.75" customHeight="1" x14ac:dyDescent="0.25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2:38" ht="15.75" customHeight="1" x14ac:dyDescent="0.25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2:38" ht="15.75" customHeight="1" x14ac:dyDescent="0.25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2:38" ht="15.75" customHeight="1" x14ac:dyDescent="0.25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2:38" ht="15.75" customHeight="1" x14ac:dyDescent="0.25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2:38" ht="15.75" customHeight="1" x14ac:dyDescent="0.25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2:38" ht="15.75" customHeight="1" x14ac:dyDescent="0.25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2:38" ht="15.75" customHeight="1" x14ac:dyDescent="0.25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2:38" ht="15.75" customHeight="1" x14ac:dyDescent="0.25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2:38" ht="15.75" customHeight="1" x14ac:dyDescent="0.25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2:38" ht="15.75" customHeight="1" x14ac:dyDescent="0.25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2:38" ht="15.75" customHeight="1" x14ac:dyDescent="0.25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2:38" ht="15.75" customHeight="1" x14ac:dyDescent="0.25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2:38" ht="15.75" customHeight="1" x14ac:dyDescent="0.25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2:38" ht="15.75" customHeight="1" x14ac:dyDescent="0.25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2:38" ht="15.75" customHeight="1" x14ac:dyDescent="0.25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2:38" ht="15.75" customHeight="1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2:38" ht="15.75" customHeight="1" x14ac:dyDescent="0.25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2:38" ht="15.75" customHeight="1" x14ac:dyDescent="0.25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2:38" ht="15.75" customHeight="1" x14ac:dyDescent="0.25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2:38" ht="15.75" customHeight="1" x14ac:dyDescent="0.25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2:38" ht="15.75" customHeight="1" x14ac:dyDescent="0.25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2:38" ht="15.75" customHeight="1" x14ac:dyDescent="0.25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2:38" ht="15.75" customHeight="1" x14ac:dyDescent="0.25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2:38" ht="15.75" customHeight="1" x14ac:dyDescent="0.25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2:38" ht="15.75" customHeight="1" x14ac:dyDescent="0.25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2:38" ht="15.75" customHeight="1" x14ac:dyDescent="0.25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2:38" ht="15.75" customHeight="1" x14ac:dyDescent="0.25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2:38" ht="15.75" customHeight="1" x14ac:dyDescent="0.25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2:38" ht="15.75" customHeight="1" x14ac:dyDescent="0.25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2:38" ht="15.75" customHeight="1" x14ac:dyDescent="0.25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2:38" ht="15.75" customHeight="1" x14ac:dyDescent="0.25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2:38" ht="15.75" customHeight="1" x14ac:dyDescent="0.25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2:38" ht="15.75" customHeight="1" x14ac:dyDescent="0.25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2:38" ht="15.75" customHeight="1" x14ac:dyDescent="0.25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2:38" ht="15.75" customHeight="1" x14ac:dyDescent="0.25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2:38" ht="15.75" customHeight="1" x14ac:dyDescent="0.25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2:38" ht="15.75" customHeight="1" x14ac:dyDescent="0.25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2:38" ht="15.75" customHeight="1" x14ac:dyDescent="0.25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2:38" ht="15.75" customHeight="1" x14ac:dyDescent="0.25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2:38" ht="15.75" customHeight="1" x14ac:dyDescent="0.25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2:38" ht="15.75" customHeight="1" x14ac:dyDescent="0.25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2:38" ht="15.75" customHeight="1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2:38" ht="15.75" customHeight="1" x14ac:dyDescent="0.25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2:38" ht="15.75" customHeight="1" x14ac:dyDescent="0.25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2:38" ht="15.75" customHeight="1" x14ac:dyDescent="0.25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2:38" ht="15.75" customHeight="1" x14ac:dyDescent="0.25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2:38" ht="15.75" customHeight="1" x14ac:dyDescent="0.25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2:38" ht="15.75" customHeight="1" x14ac:dyDescent="0.25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2:38" ht="15.75" customHeight="1" x14ac:dyDescent="0.25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2:38" ht="15.75" customHeight="1" x14ac:dyDescent="0.25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2:38" ht="15.75" customHeight="1" x14ac:dyDescent="0.25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2:38" ht="15.75" customHeight="1" x14ac:dyDescent="0.25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2:38" ht="15.75" customHeight="1" x14ac:dyDescent="0.25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2:38" ht="15.75" customHeight="1" x14ac:dyDescent="0.25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2:38" ht="15.75" customHeight="1" x14ac:dyDescent="0.25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2:38" ht="15.75" customHeight="1" x14ac:dyDescent="0.25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2:38" ht="15.75" customHeight="1" x14ac:dyDescent="0.25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2:38" ht="15.75" customHeight="1" x14ac:dyDescent="0.25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2:38" ht="15.75" customHeight="1" x14ac:dyDescent="0.25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2:38" ht="15.75" customHeight="1" x14ac:dyDescent="0.25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2:38" ht="15.75" customHeight="1" x14ac:dyDescent="0.25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2:38" ht="15.75" customHeight="1" x14ac:dyDescent="0.25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2:38" ht="15.75" customHeight="1" x14ac:dyDescent="0.25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2:38" ht="15.75" customHeight="1" x14ac:dyDescent="0.25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2:38" ht="15.75" customHeight="1" x14ac:dyDescent="0.25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2:38" ht="15.75" customHeight="1" x14ac:dyDescent="0.25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2:38" ht="15.75" customHeight="1" x14ac:dyDescent="0.25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2:38" ht="15.75" customHeight="1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2:38" ht="15.75" customHeight="1" x14ac:dyDescent="0.25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2:38" ht="15.75" customHeight="1" x14ac:dyDescent="0.25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2:38" ht="15.75" customHeight="1" x14ac:dyDescent="0.25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2:38" ht="15.75" customHeight="1" x14ac:dyDescent="0.25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2:38" ht="15.75" customHeight="1" x14ac:dyDescent="0.25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2:38" ht="15.75" customHeight="1" x14ac:dyDescent="0.25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2:38" ht="15.75" customHeight="1" x14ac:dyDescent="0.25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2:38" ht="15.75" customHeight="1" x14ac:dyDescent="0.25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2:38" ht="15.75" customHeight="1" x14ac:dyDescent="0.25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2:38" ht="15.75" customHeight="1" x14ac:dyDescent="0.25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2:38" ht="15.75" customHeight="1" x14ac:dyDescent="0.25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2:38" ht="15.75" customHeight="1" x14ac:dyDescent="0.25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2:38" ht="15.75" customHeight="1" x14ac:dyDescent="0.25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2:38" ht="15.75" customHeight="1" x14ac:dyDescent="0.25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2:38" ht="15.75" customHeight="1" x14ac:dyDescent="0.25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2:38" ht="15.75" customHeight="1" x14ac:dyDescent="0.25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2:38" ht="15.75" customHeight="1" x14ac:dyDescent="0.25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2:38" ht="15.75" customHeight="1" x14ac:dyDescent="0.25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2:38" ht="15.75" customHeight="1" x14ac:dyDescent="0.25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2:38" ht="15.75" customHeight="1" x14ac:dyDescent="0.25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2:38" ht="15.75" customHeight="1" x14ac:dyDescent="0.25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2:38" ht="15.75" customHeight="1" x14ac:dyDescent="0.25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2:38" ht="15.75" customHeight="1" x14ac:dyDescent="0.25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2:38" ht="15.75" customHeight="1" x14ac:dyDescent="0.25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2:38" ht="15.75" customHeight="1" x14ac:dyDescent="0.25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2:38" ht="15.75" customHeight="1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2:38" ht="15.75" customHeight="1" x14ac:dyDescent="0.25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2:38" ht="15.75" customHeight="1" x14ac:dyDescent="0.25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2:38" ht="15.75" customHeight="1" x14ac:dyDescent="0.25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2:38" ht="15.75" customHeight="1" x14ac:dyDescent="0.25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2:38" ht="15.75" customHeight="1" x14ac:dyDescent="0.25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2:38" ht="15.75" customHeight="1" x14ac:dyDescent="0.25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2:38" ht="15.75" customHeight="1" x14ac:dyDescent="0.25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2:38" ht="15.75" customHeight="1" x14ac:dyDescent="0.25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2:38" ht="15.75" customHeight="1" x14ac:dyDescent="0.25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2:38" ht="15.75" customHeight="1" x14ac:dyDescent="0.25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2:38" ht="15.75" customHeight="1" x14ac:dyDescent="0.25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2:38" ht="15.75" customHeight="1" x14ac:dyDescent="0.25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2:38" ht="15.75" customHeight="1" x14ac:dyDescent="0.25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2:38" ht="15.75" customHeight="1" x14ac:dyDescent="0.25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2:38" ht="15.75" customHeight="1" x14ac:dyDescent="0.25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2:38" ht="15.75" customHeight="1" x14ac:dyDescent="0.25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2:38" ht="15.75" customHeight="1" x14ac:dyDescent="0.25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2:38" ht="15.75" customHeight="1" x14ac:dyDescent="0.25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2:38" ht="15.75" customHeight="1" x14ac:dyDescent="0.25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2:38" ht="15.75" customHeight="1" x14ac:dyDescent="0.25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2:38" ht="15.75" customHeight="1" x14ac:dyDescent="0.25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2:38" ht="15.75" customHeight="1" x14ac:dyDescent="0.25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2:38" ht="15.75" customHeight="1" x14ac:dyDescent="0.25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2:38" ht="15.75" customHeight="1" x14ac:dyDescent="0.25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2:38" ht="15.75" customHeight="1" x14ac:dyDescent="0.25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2:38" ht="15.75" customHeight="1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2:38" ht="15.75" customHeight="1" x14ac:dyDescent="0.25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2:38" ht="15.75" customHeight="1" x14ac:dyDescent="0.25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2:38" ht="15.75" customHeight="1" x14ac:dyDescent="0.25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2:38" ht="15.75" customHeight="1" x14ac:dyDescent="0.25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2:38" ht="15.75" customHeight="1" x14ac:dyDescent="0.25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2:38" ht="15.75" customHeight="1" x14ac:dyDescent="0.25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2:38" ht="15.75" customHeight="1" x14ac:dyDescent="0.25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2:38" ht="15.75" customHeight="1" x14ac:dyDescent="0.25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2:38" ht="15.75" customHeight="1" x14ac:dyDescent="0.25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2:38" ht="15.75" customHeight="1" x14ac:dyDescent="0.25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2:38" ht="15.75" customHeight="1" x14ac:dyDescent="0.25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2:38" ht="15.75" customHeight="1" x14ac:dyDescent="0.25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2:38" ht="15.75" customHeight="1" x14ac:dyDescent="0.25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2:38" ht="15.75" customHeight="1" x14ac:dyDescent="0.25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2:38" ht="15.75" customHeight="1" x14ac:dyDescent="0.25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2:38" ht="15.75" customHeight="1" x14ac:dyDescent="0.25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2:38" ht="15.75" customHeight="1" x14ac:dyDescent="0.25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2:38" ht="15.75" customHeight="1" x14ac:dyDescent="0.25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2:38" ht="15.75" customHeight="1" x14ac:dyDescent="0.25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2:38" ht="15.75" customHeight="1" x14ac:dyDescent="0.25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2:38" ht="15.75" customHeight="1" x14ac:dyDescent="0.25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2:38" ht="15.75" customHeight="1" x14ac:dyDescent="0.25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2:38" ht="15.75" customHeight="1" x14ac:dyDescent="0.25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2:38" ht="15.75" customHeight="1" x14ac:dyDescent="0.25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2:38" ht="15.75" customHeight="1" x14ac:dyDescent="0.25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2:38" ht="15.75" customHeight="1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2:38" ht="15.75" customHeight="1" x14ac:dyDescent="0.25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2:38" ht="15.75" customHeight="1" x14ac:dyDescent="0.25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2:38" ht="15.75" customHeight="1" x14ac:dyDescent="0.25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2:38" ht="15.75" customHeight="1" x14ac:dyDescent="0.25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2:38" ht="15.75" customHeight="1" x14ac:dyDescent="0.25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2:38" ht="15.75" customHeight="1" x14ac:dyDescent="0.25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2:38" ht="15.75" customHeight="1" x14ac:dyDescent="0.25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2:38" ht="15.75" customHeight="1" x14ac:dyDescent="0.25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2:38" ht="15.75" customHeight="1" x14ac:dyDescent="0.25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2:38" ht="15.75" customHeight="1" x14ac:dyDescent="0.25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2:38" ht="15.75" customHeight="1" x14ac:dyDescent="0.25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2:38" ht="15.75" customHeight="1" x14ac:dyDescent="0.25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2:38" ht="15.75" customHeight="1" x14ac:dyDescent="0.25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2:38" ht="15.75" customHeight="1" x14ac:dyDescent="0.25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2:38" ht="15.75" customHeight="1" x14ac:dyDescent="0.25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2:38" ht="15.75" customHeight="1" x14ac:dyDescent="0.25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2:38" ht="15.75" customHeight="1" x14ac:dyDescent="0.25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2:38" ht="15.75" customHeight="1" x14ac:dyDescent="0.25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2:38" ht="15.75" customHeight="1" x14ac:dyDescent="0.25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2:38" ht="15.75" customHeight="1" x14ac:dyDescent="0.25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2:38" ht="15.75" customHeight="1" x14ac:dyDescent="0.25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2:38" ht="15.75" customHeight="1" x14ac:dyDescent="0.25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2:38" ht="15.75" customHeight="1" x14ac:dyDescent="0.25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2:38" ht="15.75" customHeight="1" x14ac:dyDescent="0.25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2:38" ht="15.75" customHeight="1" x14ac:dyDescent="0.25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2:38" ht="15.75" customHeight="1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2:38" ht="15.75" customHeight="1" x14ac:dyDescent="0.25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2:38" ht="15.75" customHeight="1" x14ac:dyDescent="0.25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2:38" ht="15.75" customHeight="1" x14ac:dyDescent="0.25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2:38" ht="15.75" customHeight="1" x14ac:dyDescent="0.25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2:38" ht="15.75" customHeight="1" x14ac:dyDescent="0.25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2:38" ht="15.75" customHeight="1" x14ac:dyDescent="0.25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2:38" ht="15.75" customHeight="1" x14ac:dyDescent="0.25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2:38" ht="15.75" customHeight="1" x14ac:dyDescent="0.25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2:38" ht="15.75" customHeight="1" x14ac:dyDescent="0.25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2:38" ht="15.75" customHeight="1" x14ac:dyDescent="0.25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2:38" ht="15.75" customHeight="1" x14ac:dyDescent="0.25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2:38" ht="15.75" customHeight="1" x14ac:dyDescent="0.25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2:38" ht="15.75" customHeight="1" x14ac:dyDescent="0.25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2:38" ht="15.75" customHeight="1" x14ac:dyDescent="0.25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2:38" ht="15.75" customHeight="1" x14ac:dyDescent="0.25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2:38" ht="15.75" customHeight="1" x14ac:dyDescent="0.25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2:38" ht="15.75" customHeight="1" x14ac:dyDescent="0.25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2:38" ht="15.75" customHeight="1" x14ac:dyDescent="0.25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2:38" ht="15.75" customHeight="1" x14ac:dyDescent="0.25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2:38" ht="15.75" customHeight="1" x14ac:dyDescent="0.25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2:38" ht="15.75" customHeight="1" x14ac:dyDescent="0.25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2:38" ht="15.75" customHeight="1" x14ac:dyDescent="0.25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2:38" ht="15.75" customHeight="1" x14ac:dyDescent="0.25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2:38" ht="15.75" customHeight="1" x14ac:dyDescent="0.25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2:38" ht="15.75" customHeight="1" x14ac:dyDescent="0.25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2:38" ht="15.75" customHeight="1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2:38" ht="15.75" customHeight="1" x14ac:dyDescent="0.25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2:38" ht="15.75" customHeight="1" x14ac:dyDescent="0.25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2:38" ht="15.75" customHeight="1" x14ac:dyDescent="0.25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2:38" ht="15.75" customHeight="1" x14ac:dyDescent="0.25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2:38" ht="15.75" customHeight="1" x14ac:dyDescent="0.25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2:38" ht="15.75" customHeight="1" x14ac:dyDescent="0.25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2:38" ht="15.75" customHeight="1" x14ac:dyDescent="0.25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2:38" ht="15.75" customHeight="1" x14ac:dyDescent="0.25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2:38" ht="15.75" customHeight="1" x14ac:dyDescent="0.25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2:38" ht="15.75" customHeight="1" x14ac:dyDescent="0.25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2:38" ht="15.75" customHeight="1" x14ac:dyDescent="0.25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2:38" ht="15.75" customHeight="1" x14ac:dyDescent="0.25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2:38" ht="15.75" customHeight="1" x14ac:dyDescent="0.25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2:38" ht="15.75" customHeight="1" x14ac:dyDescent="0.25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2:38" ht="15.75" customHeight="1" x14ac:dyDescent="0.25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2:38" ht="15.75" customHeight="1" x14ac:dyDescent="0.25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2:38" ht="15.75" customHeight="1" x14ac:dyDescent="0.25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2:38" ht="15.75" customHeight="1" x14ac:dyDescent="0.25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2:38" ht="15.75" customHeight="1" x14ac:dyDescent="0.25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2:38" ht="15.75" customHeight="1" x14ac:dyDescent="0.25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2:38" ht="15.75" customHeight="1" x14ac:dyDescent="0.25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2:38" ht="15.75" customHeight="1" x14ac:dyDescent="0.25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2:38" ht="15.75" customHeight="1" x14ac:dyDescent="0.25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2:38" ht="15.75" customHeight="1" x14ac:dyDescent="0.25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2:38" ht="15.75" customHeight="1" x14ac:dyDescent="0.25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2:38" ht="15.75" customHeight="1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2:38" ht="15.75" customHeight="1" x14ac:dyDescent="0.25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2:38" ht="15.75" customHeight="1" x14ac:dyDescent="0.25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2:38" ht="15.75" customHeight="1" x14ac:dyDescent="0.25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2:38" ht="15.75" customHeight="1" x14ac:dyDescent="0.25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2:38" ht="15.75" customHeight="1" x14ac:dyDescent="0.25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2:38" ht="15.75" customHeight="1" x14ac:dyDescent="0.25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2:38" ht="15.75" customHeight="1" x14ac:dyDescent="0.25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2:38" ht="15.75" customHeight="1" x14ac:dyDescent="0.25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2:38" ht="15.75" customHeight="1" x14ac:dyDescent="0.25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2:38" ht="15.75" customHeight="1" x14ac:dyDescent="0.25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2:38" ht="15.75" customHeight="1" x14ac:dyDescent="0.25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2:38" ht="15.75" customHeight="1" x14ac:dyDescent="0.25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2:38" ht="15.75" customHeight="1" x14ac:dyDescent="0.25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2:38" ht="15.75" customHeight="1" x14ac:dyDescent="0.25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2:38" ht="15.75" customHeight="1" x14ac:dyDescent="0.25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2:38" ht="15.75" customHeight="1" x14ac:dyDescent="0.25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2:38" ht="15.75" customHeight="1" x14ac:dyDescent="0.25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2:38" ht="15.75" customHeight="1" x14ac:dyDescent="0.25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2:38" ht="15.75" customHeight="1" x14ac:dyDescent="0.25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2:38" ht="15.75" customHeight="1" x14ac:dyDescent="0.25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2:38" ht="15.75" customHeight="1" x14ac:dyDescent="0.25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2:38" ht="15.75" customHeight="1" x14ac:dyDescent="0.25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2:38" ht="15.75" customHeight="1" x14ac:dyDescent="0.25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2:38" ht="15.75" customHeight="1" x14ac:dyDescent="0.25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2:38" ht="15.75" customHeight="1" x14ac:dyDescent="0.25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2:38" ht="15.75" customHeight="1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2:38" ht="15.75" customHeight="1" x14ac:dyDescent="0.25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2:38" ht="15.75" customHeight="1" x14ac:dyDescent="0.25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2:38" ht="15.75" customHeight="1" x14ac:dyDescent="0.25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2:38" ht="15.75" customHeight="1" x14ac:dyDescent="0.25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2:38" ht="15.75" customHeight="1" x14ac:dyDescent="0.25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2:38" ht="15.75" customHeight="1" x14ac:dyDescent="0.25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2:38" ht="15.75" customHeight="1" x14ac:dyDescent="0.25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2:38" ht="15.75" customHeight="1" x14ac:dyDescent="0.25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2:38" ht="15.75" customHeight="1" x14ac:dyDescent="0.25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2:38" ht="15.75" customHeight="1" x14ac:dyDescent="0.25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2:38" ht="15.75" customHeight="1" x14ac:dyDescent="0.25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2:38" ht="15.75" customHeight="1" x14ac:dyDescent="0.25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2:38" ht="15.75" customHeight="1" x14ac:dyDescent="0.25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2:38" ht="15.75" customHeight="1" x14ac:dyDescent="0.25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2:38" ht="15.75" customHeight="1" x14ac:dyDescent="0.25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2:38" ht="15.75" customHeight="1" x14ac:dyDescent="0.25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2:38" ht="15.75" customHeight="1" x14ac:dyDescent="0.25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2:38" ht="15.75" customHeight="1" x14ac:dyDescent="0.25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2:38" ht="15.75" customHeight="1" x14ac:dyDescent="0.25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2:38" ht="15.75" customHeight="1" x14ac:dyDescent="0.25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2:38" ht="15.75" customHeight="1" x14ac:dyDescent="0.25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2:38" ht="15.75" customHeight="1" x14ac:dyDescent="0.25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2:38" ht="15.75" customHeight="1" x14ac:dyDescent="0.25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2:38" ht="15.75" customHeight="1" x14ac:dyDescent="0.25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2:38" ht="15.75" customHeight="1" x14ac:dyDescent="0.25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2:38" ht="15.75" customHeight="1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2:38" ht="15.75" customHeight="1" x14ac:dyDescent="0.25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2:38" ht="15.75" customHeight="1" x14ac:dyDescent="0.25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2:38" ht="15.75" customHeight="1" x14ac:dyDescent="0.25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2:38" ht="15.75" customHeight="1" x14ac:dyDescent="0.25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2:38" ht="15.75" customHeight="1" x14ac:dyDescent="0.25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2:38" ht="15.75" customHeight="1" x14ac:dyDescent="0.25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2:38" ht="15.75" customHeight="1" x14ac:dyDescent="0.25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2:38" ht="15.75" customHeight="1" x14ac:dyDescent="0.25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2:38" ht="15.75" customHeight="1" x14ac:dyDescent="0.25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2:38" ht="15.75" customHeight="1" x14ac:dyDescent="0.25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2:38" ht="15.75" customHeight="1" x14ac:dyDescent="0.25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2:38" ht="15.75" customHeight="1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2:38" ht="15.75" customHeight="1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2:38" ht="15.75" customHeight="1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2:38" ht="15.75" customHeight="1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2:38" ht="15.75" customHeight="1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2:38" ht="15.75" customHeight="1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2:38" ht="15.75" customHeight="1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2:38" ht="15.75" customHeight="1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2:38" ht="15.75" customHeight="1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2:38" ht="15.75" customHeight="1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2:38" ht="15.75" customHeight="1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2:38" ht="15.75" customHeight="1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2:38" ht="15.75" customHeight="1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2:38" ht="15.75" customHeight="1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2:38" ht="15.75" customHeight="1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2:38" ht="15.75" customHeight="1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2:38" ht="15.75" customHeight="1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2:38" ht="15.75" customHeight="1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2:38" ht="15.75" customHeight="1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2:38" ht="15.75" customHeight="1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2:38" ht="15.75" customHeight="1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2:38" ht="15.75" customHeight="1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2:38" ht="15.75" customHeight="1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2:38" ht="15.75" customHeight="1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2:38" ht="15.75" customHeight="1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2:38" ht="15.75" customHeight="1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2:38" ht="15.75" customHeight="1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2:38" ht="15.75" customHeight="1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2:38" ht="15.75" customHeight="1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2:38" ht="15.75" customHeight="1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2:38" ht="15.75" customHeight="1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2:38" ht="15.75" customHeight="1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2:38" ht="15.75" customHeight="1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2:38" ht="15.75" customHeight="1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2:38" ht="15.75" customHeight="1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2:38" ht="15.75" customHeight="1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2:38" ht="15.75" customHeight="1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2:38" ht="15.75" customHeight="1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2:38" ht="15.75" customHeight="1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2:38" ht="15.75" customHeight="1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2:38" ht="15.75" customHeight="1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2:38" ht="15.75" customHeight="1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2:38" ht="15.75" customHeight="1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2:38" ht="15.75" customHeight="1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2:38" ht="15.75" customHeight="1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2:38" ht="15.75" customHeight="1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2:38" ht="15.75" customHeight="1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2:38" ht="15.75" customHeight="1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2:38" ht="15.75" customHeight="1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2:38" ht="15.75" customHeight="1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2:38" ht="15.75" customHeight="1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2:38" ht="15.75" customHeight="1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2:38" ht="15.75" customHeight="1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2:38" ht="15.75" customHeight="1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2:38" ht="15.75" customHeight="1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2:38" ht="15.75" customHeight="1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2:38" ht="15.75" customHeight="1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2:38" ht="15.75" customHeight="1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2:38" ht="15.75" customHeight="1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2:38" ht="15.75" customHeight="1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2:38" ht="15.75" customHeight="1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2:38" ht="15.75" customHeight="1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2:38" ht="15.75" customHeight="1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2:38" ht="15.75" customHeight="1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2:38" ht="15.75" customHeight="1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2:38" ht="15.75" customHeight="1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2:38" ht="15.75" customHeight="1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2:38" ht="15.75" customHeight="1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2:38" ht="15.75" customHeight="1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2:38" ht="15.75" customHeight="1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2:38" ht="15.75" customHeight="1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2:38" ht="15.75" customHeight="1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2:38" ht="15.75" customHeight="1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2:38" ht="15.75" customHeight="1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2:38" ht="15.75" customHeight="1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2:38" ht="15.75" customHeight="1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2:38" ht="15.75" customHeight="1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2:38" ht="15.75" customHeight="1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2:38" ht="15.75" customHeight="1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2:38" ht="15.75" customHeight="1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2:38" ht="15.75" customHeight="1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2:38" ht="15.75" customHeight="1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2:38" ht="15.75" customHeight="1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2:38" ht="15.75" customHeight="1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2:38" ht="15.75" customHeight="1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2:38" ht="15.75" customHeight="1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2:38" ht="15.75" customHeight="1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2:38" ht="15.75" customHeight="1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2:38" ht="15.75" customHeight="1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2:38" ht="15.75" customHeight="1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2:38" ht="15.75" customHeight="1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2:38" ht="15.75" customHeight="1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2:38" ht="15.75" customHeight="1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2:38" ht="15.75" customHeight="1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2:38" ht="15.75" customHeight="1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2:38" ht="15.75" customHeight="1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2:38" ht="15.75" customHeight="1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2:38" ht="15.75" customHeight="1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2:38" ht="15.75" customHeight="1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2:38" ht="15.75" customHeight="1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2:38" ht="15.75" customHeight="1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2:38" ht="15.75" customHeight="1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2:38" ht="15.75" customHeight="1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2:38" ht="15.75" customHeight="1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2:38" ht="15.75" customHeight="1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2:38" ht="15.75" customHeight="1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2:38" ht="15.75" customHeight="1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2:38" ht="15.75" customHeight="1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2:38" ht="15.75" customHeight="1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2:38" ht="15.75" customHeight="1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2:38" ht="15.75" customHeight="1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2:38" ht="15.75" customHeight="1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2:38" ht="15.75" customHeight="1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2:38" ht="15.75" customHeight="1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2:38" ht="15.75" customHeight="1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2:38" ht="15.75" customHeight="1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2:38" ht="15.75" customHeight="1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2:38" ht="15.75" customHeight="1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2:38" ht="15.75" customHeight="1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2:38" ht="15.75" customHeight="1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2:38" ht="15.75" customHeight="1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2:38" ht="15.75" customHeight="1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2:38" ht="15.75" customHeight="1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2:38" ht="15.75" customHeight="1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2:38" ht="15.75" customHeight="1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2:38" ht="15.75" customHeight="1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2:38" ht="15.75" customHeight="1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2:38" ht="15.75" customHeight="1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2:38" ht="15.75" customHeight="1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2:38" ht="15.75" customHeight="1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2:38" ht="15.75" customHeight="1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2:38" ht="15.75" customHeight="1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2:38" ht="15.75" customHeight="1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2:38" ht="15.75" customHeight="1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2:38" ht="15.75" customHeight="1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2:38" ht="15.75" customHeight="1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2:38" ht="15.75" customHeight="1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2:38" ht="15.75" customHeight="1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2:38" ht="15.75" customHeight="1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2:38" ht="15.75" customHeight="1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2:38" ht="15.75" customHeight="1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2:38" ht="15.75" customHeight="1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2:38" ht="15.75" customHeight="1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2:38" ht="15.75" customHeight="1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2:38" ht="15.75" customHeight="1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2:38" ht="15.75" customHeight="1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2:38" ht="15.75" customHeight="1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2:38" ht="15.75" customHeight="1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2:38" ht="15.75" customHeight="1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2:38" ht="15.75" customHeight="1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2:38" ht="15.75" customHeight="1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2:38" ht="15.75" customHeight="1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2:38" ht="15.75" customHeight="1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2:38" ht="15.75" customHeight="1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2:38" ht="15.75" customHeight="1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2:38" ht="15.75" customHeight="1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2:38" ht="15.75" customHeight="1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2:38" ht="15.75" customHeight="1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2:38" ht="15.75" customHeight="1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2:38" ht="15.75" customHeight="1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2:38" ht="15.75" customHeight="1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2:38" ht="15.75" customHeight="1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2:38" ht="15.75" customHeight="1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2:38" ht="15.75" customHeight="1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2:38" ht="15.75" customHeight="1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2:38" ht="15.75" customHeight="1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2:38" ht="15.75" customHeight="1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2:38" ht="15.75" customHeight="1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2:38" ht="15.75" customHeight="1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2:38" ht="15.75" customHeight="1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2:38" ht="15.75" customHeight="1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2:38" ht="15.75" customHeight="1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2:38" ht="15.75" customHeight="1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2:38" ht="15.75" customHeight="1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2:38" ht="15.75" customHeight="1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2:38" ht="15.75" customHeight="1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2:38" ht="15.75" customHeight="1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2:38" ht="15.75" customHeight="1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2:38" ht="15.75" customHeight="1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2:38" ht="15.75" customHeight="1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2:38" ht="15.75" customHeight="1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2:38" ht="15.75" customHeight="1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2:38" ht="15.75" customHeight="1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2:38" ht="15.75" customHeight="1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2:38" ht="15.75" customHeight="1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2:38" ht="15.75" customHeight="1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2:38" ht="15.75" customHeight="1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2:38" ht="15.75" customHeight="1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2:38" ht="15.75" customHeight="1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2:38" ht="15.75" customHeight="1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2:38" ht="15.75" customHeight="1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2:38" ht="15.75" customHeight="1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2:38" ht="15.75" customHeight="1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2:38" ht="15.75" customHeight="1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2:38" ht="15.75" customHeight="1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2:38" ht="15.75" customHeight="1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2:38" ht="15.75" customHeight="1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2:38" ht="15.75" customHeight="1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2:38" ht="15.75" customHeight="1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2:38" ht="15.75" customHeight="1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2:38" ht="15.75" customHeight="1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2:38" ht="15.75" customHeight="1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2:38" ht="15.75" customHeight="1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2:38" ht="15.75" customHeight="1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2:38" ht="15.75" customHeight="1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2:38" ht="15.75" customHeight="1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2:38" ht="15.75" customHeight="1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2:38" ht="15.75" customHeight="1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2:38" ht="15.75" customHeight="1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2:38" ht="15.75" customHeight="1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2:38" ht="15.75" customHeight="1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2:38" ht="15.75" customHeight="1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2:38" ht="15.75" customHeight="1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2:38" ht="15.75" customHeight="1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2:38" ht="15.75" customHeight="1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2:38" ht="15.75" customHeight="1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2:38" ht="15.75" customHeight="1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2:38" ht="15.75" customHeight="1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2:38" ht="15.75" customHeight="1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2:38" ht="15.75" customHeight="1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2:38" ht="15.75" customHeight="1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2:38" ht="15.75" customHeight="1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2:38" ht="15.75" customHeight="1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2:38" ht="15.75" customHeight="1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2:38" ht="15.75" customHeight="1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2:38" ht="15.75" customHeight="1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2:38" ht="15.75" customHeight="1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2:38" ht="15.75" customHeight="1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2:38" ht="15.75" customHeight="1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2:38" ht="15.75" customHeight="1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2:38" ht="15.75" customHeight="1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2:38" ht="15.75" customHeight="1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2:38" ht="15.75" customHeight="1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2:38" ht="15.75" customHeight="1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2:38" ht="15.75" customHeight="1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2:38" ht="15.75" customHeight="1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2:38" ht="15.75" customHeight="1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2:38" ht="15.75" customHeight="1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2:38" ht="15.75" customHeight="1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2:38" ht="15.75" customHeight="1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2:38" ht="15.75" customHeight="1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2:38" ht="15.75" customHeight="1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2:38" ht="15.75" customHeight="1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2:38" ht="15.75" customHeight="1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2:38" ht="15.75" customHeight="1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2:38" ht="15.75" customHeight="1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2:38" ht="15.75" customHeight="1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2:38" ht="15.75" customHeight="1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2:38" ht="15.75" customHeight="1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2:38" ht="15.75" customHeight="1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2:38" ht="15.75" customHeight="1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2:38" ht="15.75" customHeight="1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2:38" ht="15.75" customHeight="1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2:38" ht="15.75" customHeight="1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2:38" ht="15.75" customHeight="1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2:38" ht="15.75" customHeight="1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2:38" ht="15.75" customHeight="1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2:38" ht="15.75" customHeight="1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2:38" ht="15.75" customHeight="1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2:38" ht="15.75" customHeight="1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2:38" ht="15.75" customHeight="1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2:38" ht="15.75" customHeight="1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2:38" ht="15.75" customHeight="1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2:38" ht="15.75" customHeight="1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2:38" ht="15.75" customHeight="1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2:38" ht="15.75" customHeight="1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2:38" ht="15.75" customHeight="1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2:38" ht="15.75" customHeight="1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2:38" ht="15.75" customHeight="1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2:38" ht="15.75" customHeight="1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2:38" ht="15.75" customHeight="1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2:38" ht="15.75" customHeight="1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2:38" ht="15.75" customHeight="1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2:38" ht="15.75" customHeight="1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2:38" ht="15.75" customHeight="1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2:38" ht="15.75" customHeight="1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2:38" ht="15.75" customHeight="1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2:38" ht="15.75" customHeight="1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2:38" ht="15.75" customHeight="1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2:38" ht="15.75" customHeight="1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2:38" ht="15.75" customHeight="1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2:38" ht="15.75" customHeight="1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2:38" ht="15.75" customHeight="1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2:38" ht="15.75" customHeight="1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2:38" ht="15.75" customHeight="1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2:38" ht="15.75" customHeight="1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2:38" ht="15.75" customHeight="1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2:38" ht="15.75" customHeight="1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2:38" ht="15.75" customHeight="1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2:38" ht="15.75" customHeight="1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2:38" ht="15.75" customHeight="1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2:38" ht="15.75" customHeight="1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2:38" ht="15.75" customHeight="1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2:38" ht="15.75" customHeight="1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2:38" ht="15.75" customHeight="1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2:38" ht="15.75" customHeight="1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2:38" ht="15.75" customHeight="1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2:38" ht="15.75" customHeight="1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2:38" ht="15.75" customHeight="1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2:38" ht="15.75" customHeight="1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2:38" ht="15.75" customHeight="1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2:38" ht="15.75" customHeight="1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2:38" ht="15.75" customHeight="1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2:38" ht="15.75" customHeight="1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2:38" ht="15.75" customHeight="1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2:38" ht="15.75" customHeight="1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2:38" ht="15.75" customHeight="1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2:38" ht="15.75" customHeight="1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2:38" ht="15.75" customHeight="1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2:38" ht="15.75" customHeight="1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2:38" ht="15.75" customHeight="1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2:38" ht="15.75" customHeight="1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2:38" ht="15.75" customHeight="1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2:38" ht="15.75" customHeight="1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2:38" ht="15.75" customHeight="1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2:38" ht="15.75" customHeight="1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2:38" ht="15.75" customHeight="1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2:38" ht="15.75" customHeight="1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2:38" ht="15.75" customHeight="1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2:38" ht="15.75" customHeight="1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2:38" ht="15.75" customHeight="1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2:38" ht="15.75" customHeight="1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2:38" ht="15.75" customHeight="1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2:38" ht="15.75" customHeight="1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2:38" ht="15.75" customHeight="1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2:38" ht="15.75" customHeight="1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2:38" ht="15.75" customHeight="1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2:38" ht="15.75" customHeight="1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2:38" ht="15.75" customHeight="1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2:38" ht="15.75" customHeight="1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2:38" ht="15.75" customHeight="1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2:38" ht="15.75" customHeight="1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2:38" ht="15.75" customHeight="1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2:38" ht="15.75" customHeight="1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2:38" ht="15.75" customHeight="1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2:38" ht="15.75" customHeight="1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2:38" ht="15.75" customHeight="1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2:38" ht="15.75" customHeight="1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2:38" ht="15.75" customHeight="1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2:38" ht="15.75" customHeight="1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2:38" ht="15.75" customHeight="1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2:38" ht="15.75" customHeight="1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2:38" ht="15.75" customHeight="1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2:38" ht="15.75" customHeight="1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2:38" ht="15.75" customHeight="1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2:38" ht="15.75" customHeight="1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2:38" ht="15.75" customHeight="1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2:38" ht="15.75" customHeight="1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2:38" ht="15.75" customHeight="1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2:38" ht="15.75" customHeight="1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2:38" ht="15.75" customHeight="1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2:38" ht="15.75" customHeight="1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2:38" ht="15.75" customHeight="1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2:38" ht="15.75" customHeight="1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2:38" ht="15.75" customHeight="1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2:38" ht="15.75" customHeight="1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2:38" ht="15.75" customHeight="1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2:38" ht="15.75" customHeight="1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2:38" ht="15.75" customHeight="1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2:38" ht="15.75" customHeight="1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2:38" ht="15.75" customHeight="1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2:38" ht="15.75" customHeight="1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2:38" ht="15.75" customHeight="1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2:38" ht="15.75" customHeight="1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2:38" ht="15.75" customHeight="1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2:38" ht="15.75" customHeight="1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2:38" ht="15.75" customHeight="1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2:38" ht="15.75" customHeight="1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2:38" ht="15.75" customHeight="1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2:38" ht="15.75" customHeight="1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2:38" ht="15.75" customHeight="1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2:38" ht="15.75" customHeight="1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2:38" ht="15.75" customHeight="1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2:38" ht="15.75" customHeight="1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2:38" ht="15.75" customHeight="1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2:38" ht="15.75" customHeight="1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2:38" ht="15.75" customHeight="1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2:38" ht="15.75" customHeight="1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2:38" ht="15.75" customHeight="1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2:38" ht="15.75" customHeight="1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2:38" ht="15.75" customHeight="1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2:38" ht="15.75" customHeight="1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2:38" ht="15.75" customHeight="1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2:38" ht="15.75" customHeight="1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2:38" ht="15.75" customHeight="1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2:38" ht="15.75" customHeight="1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2:38" ht="15.75" customHeight="1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2:38" ht="15.75" customHeight="1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2:38" ht="15.75" customHeight="1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2:38" ht="15.75" customHeight="1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2:38" ht="15.75" customHeight="1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2:38" ht="15.75" customHeight="1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2:38" ht="15.75" customHeight="1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2:38" ht="15.75" customHeight="1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2:38" ht="15.75" customHeight="1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2:38" ht="15.75" customHeight="1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2:38" ht="15.75" customHeight="1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2:38" ht="15.75" customHeight="1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2:38" ht="15.75" customHeight="1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2:38" ht="15.75" customHeight="1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2:38" ht="15.75" customHeight="1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2:38" ht="15.75" customHeight="1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2:38" ht="15.75" customHeight="1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2:38" ht="15.75" customHeight="1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</row>
    <row r="995" spans="2:38" ht="15.75" customHeight="1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</row>
    <row r="996" spans="2:38" ht="15.75" customHeight="1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</row>
    <row r="997" spans="2:38" ht="15.75" customHeight="1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</row>
    <row r="998" spans="2:38" ht="15.75" customHeight="1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</row>
    <row r="999" spans="2:38" ht="15.75" customHeight="1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</row>
    <row r="1000" spans="2:38" ht="15.75" customHeight="1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</row>
  </sheetData>
  <mergeCells count="10">
    <mergeCell ref="AB4:AD4"/>
    <mergeCell ref="AE4:AH4"/>
    <mergeCell ref="AI4:AL4"/>
    <mergeCell ref="B4:E4"/>
    <mergeCell ref="F4:H4"/>
    <mergeCell ref="I4:L4"/>
    <mergeCell ref="M4:O4"/>
    <mergeCell ref="P4:S4"/>
    <mergeCell ref="T4:W4"/>
    <mergeCell ref="X4:AA4"/>
  </mergeCells>
  <pageMargins left="0.7" right="0.7" top="0.75" bottom="0.75" header="0" footer="0"/>
  <pageSetup scale="67" orientation="landscape" r:id="rId1"/>
  <headerFooter>
    <oddHeader>&amp;LUniversity Level Data&amp;CTable 4B&amp;RFall Enrollment Summary</oddHeader>
    <oddFooter>&amp;LOffice of Institutional Research, UMass Boston</oddFooter>
  </headerFooter>
  <colBreaks count="1" manualBreakCount="1">
    <brk id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000"/>
  <sheetViews>
    <sheetView zoomScaleNormal="100" workbookViewId="0">
      <selection activeCell="AM14" sqref="AM14"/>
    </sheetView>
  </sheetViews>
  <sheetFormatPr defaultColWidth="14.42578125" defaultRowHeight="15" customHeight="1" x14ac:dyDescent="0.25"/>
  <cols>
    <col min="1" max="1" width="21.42578125" customWidth="1"/>
    <col min="2" max="2" width="8.7109375" customWidth="1"/>
    <col min="3" max="3" width="7.140625" customWidth="1"/>
    <col min="4" max="4" width="9.5703125" customWidth="1"/>
    <col min="5" max="5" width="6.42578125" customWidth="1"/>
    <col min="6" max="45" width="8.7109375" customWidth="1"/>
  </cols>
  <sheetData>
    <row r="1" spans="1:45" ht="21" x14ac:dyDescent="0.3">
      <c r="A1" s="6"/>
      <c r="B1" s="29" t="s">
        <v>0</v>
      </c>
      <c r="C1" s="30"/>
      <c r="D1" s="30"/>
      <c r="E1" s="30"/>
      <c r="F1" s="30"/>
      <c r="G1" s="30"/>
      <c r="H1" s="30"/>
      <c r="I1" s="30"/>
      <c r="J1" s="6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6"/>
      <c r="AR1" s="6"/>
      <c r="AS1" s="6"/>
    </row>
    <row r="2" spans="1:45" ht="18.75" x14ac:dyDescent="0.3">
      <c r="A2" s="6"/>
      <c r="B2" s="31" t="s">
        <v>38</v>
      </c>
      <c r="C2" s="30"/>
      <c r="D2" s="30"/>
      <c r="E2" s="30"/>
      <c r="F2" s="30"/>
      <c r="G2" s="30"/>
      <c r="H2" s="30"/>
      <c r="I2" s="6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6"/>
      <c r="AR2" s="6"/>
      <c r="AS2" s="6"/>
    </row>
    <row r="4" spans="1:45" ht="15" customHeight="1" x14ac:dyDescent="0.25">
      <c r="B4" s="84" t="s">
        <v>2</v>
      </c>
      <c r="C4" s="85"/>
      <c r="D4" s="85"/>
      <c r="E4" s="85"/>
      <c r="F4" s="84" t="s">
        <v>3</v>
      </c>
      <c r="G4" s="85"/>
      <c r="H4" s="85"/>
      <c r="I4" s="84" t="s">
        <v>4</v>
      </c>
      <c r="J4" s="85"/>
      <c r="K4" s="85"/>
      <c r="L4" s="84" t="s">
        <v>5</v>
      </c>
      <c r="M4" s="85"/>
      <c r="N4" s="84" t="s">
        <v>6</v>
      </c>
      <c r="O4" s="85"/>
      <c r="P4" s="85"/>
      <c r="Q4" s="84" t="s">
        <v>7</v>
      </c>
      <c r="R4" s="85"/>
      <c r="S4" s="85"/>
      <c r="T4" s="84" t="s">
        <v>8</v>
      </c>
      <c r="U4" s="85"/>
      <c r="V4" s="85"/>
      <c r="W4" s="85"/>
      <c r="X4" s="84" t="s">
        <v>9</v>
      </c>
      <c r="Y4" s="85"/>
      <c r="Z4" s="85"/>
      <c r="AA4" s="84" t="s">
        <v>10</v>
      </c>
      <c r="AB4" s="85"/>
      <c r="AC4" s="85"/>
      <c r="AD4" s="85"/>
      <c r="AE4" s="84" t="s">
        <v>11</v>
      </c>
      <c r="AF4" s="85"/>
      <c r="AG4" s="85"/>
      <c r="AH4" s="85"/>
    </row>
    <row r="5" spans="1:45" ht="15" customHeight="1" x14ac:dyDescent="0.25">
      <c r="B5" s="8" t="s">
        <v>12</v>
      </c>
      <c r="C5" s="8" t="s">
        <v>13</v>
      </c>
      <c r="D5" s="8" t="s">
        <v>14</v>
      </c>
      <c r="E5" s="8" t="s">
        <v>15</v>
      </c>
      <c r="F5" s="8" t="s">
        <v>12</v>
      </c>
      <c r="G5" s="8" t="s">
        <v>16</v>
      </c>
      <c r="H5" s="8" t="s">
        <v>11</v>
      </c>
      <c r="I5" s="8" t="s">
        <v>12</v>
      </c>
      <c r="J5" s="8" t="s">
        <v>16</v>
      </c>
      <c r="K5" s="8" t="s">
        <v>11</v>
      </c>
      <c r="L5" s="8" t="s">
        <v>12</v>
      </c>
      <c r="M5" s="8" t="s">
        <v>15</v>
      </c>
      <c r="N5" s="8" t="s">
        <v>12</v>
      </c>
      <c r="O5" s="8" t="s">
        <v>16</v>
      </c>
      <c r="P5" s="8" t="s">
        <v>11</v>
      </c>
      <c r="Q5" s="8" t="s">
        <v>12</v>
      </c>
      <c r="R5" s="8" t="s">
        <v>16</v>
      </c>
      <c r="S5" s="8" t="s">
        <v>15</v>
      </c>
      <c r="T5" s="8" t="s">
        <v>12</v>
      </c>
      <c r="U5" s="8" t="s">
        <v>16</v>
      </c>
      <c r="V5" s="8" t="s">
        <v>14</v>
      </c>
      <c r="W5" s="8" t="s">
        <v>11</v>
      </c>
      <c r="X5" s="8" t="s">
        <v>12</v>
      </c>
      <c r="Y5" s="8" t="s">
        <v>16</v>
      </c>
      <c r="Z5" s="8" t="s">
        <v>15</v>
      </c>
      <c r="AA5" s="8" t="s">
        <v>12</v>
      </c>
      <c r="AB5" s="8" t="s">
        <v>16</v>
      </c>
      <c r="AC5" s="8" t="s">
        <v>14</v>
      </c>
      <c r="AD5" s="8" t="s">
        <v>15</v>
      </c>
      <c r="AE5" s="8" t="s">
        <v>12</v>
      </c>
      <c r="AF5" s="8" t="s">
        <v>16</v>
      </c>
      <c r="AG5" s="8" t="s">
        <v>14</v>
      </c>
      <c r="AH5" s="8" t="s">
        <v>15</v>
      </c>
    </row>
    <row r="6" spans="1:45" ht="14.25" customHeight="1" x14ac:dyDescent="0.25">
      <c r="A6" s="9" t="s">
        <v>34</v>
      </c>
    </row>
    <row r="7" spans="1:45" ht="21" customHeight="1" x14ac:dyDescent="0.25">
      <c r="A7" s="9" t="s">
        <v>18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45" ht="18" customHeight="1" x14ac:dyDescent="0.25">
      <c r="A8" s="11" t="s">
        <v>19</v>
      </c>
      <c r="B8" s="23">
        <v>2</v>
      </c>
      <c r="C8" s="23">
        <v>2</v>
      </c>
      <c r="D8" s="23">
        <v>0</v>
      </c>
      <c r="E8" s="23">
        <f t="shared" ref="E8:E13" si="0">SUM(B8:D8)</f>
        <v>4</v>
      </c>
      <c r="F8" s="23">
        <v>167</v>
      </c>
      <c r="G8" s="23">
        <v>171</v>
      </c>
      <c r="H8" s="23">
        <f t="shared" ref="H8:H13" si="1">SUM(F8:G8)</f>
        <v>338</v>
      </c>
      <c r="I8" s="23">
        <v>224</v>
      </c>
      <c r="J8" s="23">
        <v>113</v>
      </c>
      <c r="K8" s="23">
        <f t="shared" ref="K8:K13" si="2">SUM(I8:J8)</f>
        <v>337</v>
      </c>
      <c r="L8" s="23">
        <v>0</v>
      </c>
      <c r="M8" s="23">
        <f t="shared" ref="M8:M13" si="3">SUM(L8)</f>
        <v>0</v>
      </c>
      <c r="N8" s="23">
        <v>317</v>
      </c>
      <c r="O8" s="23">
        <v>182</v>
      </c>
      <c r="P8" s="23">
        <f t="shared" ref="P8:P13" si="4">SUM(N8:O8)</f>
        <v>499</v>
      </c>
      <c r="Q8" s="23">
        <v>43</v>
      </c>
      <c r="R8" s="23">
        <v>82</v>
      </c>
      <c r="S8" s="23">
        <f t="shared" ref="S8:S13" si="5">SUM(Q8:R8)</f>
        <v>125</v>
      </c>
      <c r="T8" s="23">
        <v>34</v>
      </c>
      <c r="U8" s="23">
        <v>30</v>
      </c>
      <c r="V8" s="23">
        <v>0</v>
      </c>
      <c r="W8" s="23">
        <f t="shared" ref="W8:W13" si="6">SUM(T8:V8)</f>
        <v>64</v>
      </c>
      <c r="X8" s="23">
        <v>51</v>
      </c>
      <c r="Y8" s="23">
        <v>34</v>
      </c>
      <c r="Z8" s="23">
        <f t="shared" ref="Z8:Z13" si="7">SUM(X8:Y8)</f>
        <v>85</v>
      </c>
      <c r="AA8" s="23">
        <v>431</v>
      </c>
      <c r="AB8" s="23">
        <v>282</v>
      </c>
      <c r="AC8" s="23">
        <v>1</v>
      </c>
      <c r="AD8" s="23">
        <f t="shared" ref="AD8:AD13" si="8">SUM(AA8:AC8)</f>
        <v>714</v>
      </c>
      <c r="AE8" s="23">
        <f t="shared" ref="AE8:AF8" si="9">B8+F8+I8+L8+N8+Q8+T8+X8+AA8</f>
        <v>1269</v>
      </c>
      <c r="AF8" s="23">
        <f t="shared" si="9"/>
        <v>896</v>
      </c>
      <c r="AG8" s="23">
        <f t="shared" ref="AG8:AG13" si="10">D8+V8+AC8</f>
        <v>1</v>
      </c>
      <c r="AH8" s="13">
        <f t="shared" ref="AH8:AH13" si="11">SUM(AE8:AG8)</f>
        <v>2166</v>
      </c>
    </row>
    <row r="9" spans="1:45" ht="15.75" customHeight="1" x14ac:dyDescent="0.25">
      <c r="A9" s="11" t="s">
        <v>20</v>
      </c>
      <c r="B9" s="23">
        <v>0</v>
      </c>
      <c r="C9" s="23">
        <v>0</v>
      </c>
      <c r="D9" s="23">
        <v>0</v>
      </c>
      <c r="E9" s="23">
        <f t="shared" si="0"/>
        <v>0</v>
      </c>
      <c r="F9" s="23">
        <v>80</v>
      </c>
      <c r="G9" s="23">
        <v>89</v>
      </c>
      <c r="H9" s="23">
        <f t="shared" si="1"/>
        <v>169</v>
      </c>
      <c r="I9" s="23">
        <v>138</v>
      </c>
      <c r="J9" s="23">
        <v>89</v>
      </c>
      <c r="K9" s="23">
        <f t="shared" si="2"/>
        <v>227</v>
      </c>
      <c r="L9" s="23">
        <v>0</v>
      </c>
      <c r="M9" s="23">
        <f t="shared" si="3"/>
        <v>0</v>
      </c>
      <c r="N9" s="23">
        <v>154</v>
      </c>
      <c r="O9" s="23">
        <v>85</v>
      </c>
      <c r="P9" s="23">
        <f t="shared" si="4"/>
        <v>239</v>
      </c>
      <c r="Q9" s="23">
        <v>24</v>
      </c>
      <c r="R9" s="23">
        <v>73</v>
      </c>
      <c r="S9" s="23">
        <f t="shared" si="5"/>
        <v>97</v>
      </c>
      <c r="T9" s="23">
        <v>12</v>
      </c>
      <c r="U9" s="23">
        <v>14</v>
      </c>
      <c r="V9" s="23">
        <v>0</v>
      </c>
      <c r="W9" s="23">
        <f t="shared" si="6"/>
        <v>26</v>
      </c>
      <c r="X9" s="23">
        <v>24</v>
      </c>
      <c r="Y9" s="23">
        <v>23</v>
      </c>
      <c r="Z9" s="23">
        <f t="shared" si="7"/>
        <v>47</v>
      </c>
      <c r="AA9" s="23">
        <v>147</v>
      </c>
      <c r="AB9" s="23">
        <v>143</v>
      </c>
      <c r="AC9" s="23">
        <v>0</v>
      </c>
      <c r="AD9" s="23">
        <f t="shared" si="8"/>
        <v>290</v>
      </c>
      <c r="AE9" s="23">
        <f t="shared" ref="AE9:AF9" si="12">B9+F9+I9+L9+N9+Q9+T9+X9+AA9</f>
        <v>579</v>
      </c>
      <c r="AF9" s="23">
        <f t="shared" si="12"/>
        <v>516</v>
      </c>
      <c r="AG9" s="23">
        <f t="shared" si="10"/>
        <v>0</v>
      </c>
      <c r="AH9" s="13">
        <f t="shared" si="11"/>
        <v>1095</v>
      </c>
    </row>
    <row r="10" spans="1:45" x14ac:dyDescent="0.25">
      <c r="A10" s="11" t="s">
        <v>21</v>
      </c>
      <c r="B10" s="23">
        <v>0</v>
      </c>
      <c r="C10" s="23">
        <v>1</v>
      </c>
      <c r="D10" s="23">
        <v>0</v>
      </c>
      <c r="E10" s="23">
        <f t="shared" si="0"/>
        <v>1</v>
      </c>
      <c r="F10" s="23">
        <v>196</v>
      </c>
      <c r="G10" s="23">
        <v>188</v>
      </c>
      <c r="H10" s="23">
        <f t="shared" si="1"/>
        <v>384</v>
      </c>
      <c r="I10" s="23">
        <v>245</v>
      </c>
      <c r="J10" s="23">
        <v>117</v>
      </c>
      <c r="K10" s="23">
        <f t="shared" si="2"/>
        <v>362</v>
      </c>
      <c r="L10" s="23">
        <v>0</v>
      </c>
      <c r="M10" s="23">
        <f t="shared" si="3"/>
        <v>0</v>
      </c>
      <c r="N10" s="23">
        <v>271</v>
      </c>
      <c r="O10" s="23">
        <v>164</v>
      </c>
      <c r="P10" s="23">
        <f t="shared" si="4"/>
        <v>435</v>
      </c>
      <c r="Q10" s="23">
        <v>45</v>
      </c>
      <c r="R10" s="23">
        <v>82</v>
      </c>
      <c r="S10" s="23">
        <f t="shared" si="5"/>
        <v>127</v>
      </c>
      <c r="T10" s="23">
        <v>50</v>
      </c>
      <c r="U10" s="23">
        <v>26</v>
      </c>
      <c r="V10" s="23">
        <v>0</v>
      </c>
      <c r="W10" s="23">
        <f t="shared" si="6"/>
        <v>76</v>
      </c>
      <c r="X10" s="23">
        <v>49</v>
      </c>
      <c r="Y10" s="23">
        <v>46</v>
      </c>
      <c r="Z10" s="23">
        <f t="shared" si="7"/>
        <v>95</v>
      </c>
      <c r="AA10" s="23">
        <v>427</v>
      </c>
      <c r="AB10" s="23">
        <v>322</v>
      </c>
      <c r="AC10" s="23">
        <v>0</v>
      </c>
      <c r="AD10" s="23">
        <f t="shared" si="8"/>
        <v>749</v>
      </c>
      <c r="AE10" s="13">
        <f t="shared" ref="AE10:AF10" si="13">B10+F10+I10+L10+N10+Q10+T10+X10+AA10</f>
        <v>1283</v>
      </c>
      <c r="AF10" s="23">
        <f t="shared" si="13"/>
        <v>946</v>
      </c>
      <c r="AG10" s="23">
        <f t="shared" si="10"/>
        <v>0</v>
      </c>
      <c r="AH10" s="13">
        <f t="shared" si="11"/>
        <v>2229</v>
      </c>
    </row>
    <row r="11" spans="1:45" x14ac:dyDescent="0.25">
      <c r="A11" s="11" t="s">
        <v>22</v>
      </c>
      <c r="B11" s="23">
        <v>0</v>
      </c>
      <c r="C11" s="23">
        <v>1</v>
      </c>
      <c r="D11" s="23">
        <v>0</v>
      </c>
      <c r="E11" s="23">
        <f t="shared" si="0"/>
        <v>1</v>
      </c>
      <c r="F11" s="23">
        <v>223</v>
      </c>
      <c r="G11" s="23">
        <v>181</v>
      </c>
      <c r="H11" s="23">
        <f t="shared" si="1"/>
        <v>404</v>
      </c>
      <c r="I11" s="23">
        <v>269</v>
      </c>
      <c r="J11" s="23">
        <v>125</v>
      </c>
      <c r="K11" s="23">
        <f t="shared" si="2"/>
        <v>394</v>
      </c>
      <c r="L11" s="23">
        <v>0</v>
      </c>
      <c r="M11" s="23">
        <f t="shared" si="3"/>
        <v>0</v>
      </c>
      <c r="N11" s="23">
        <v>254</v>
      </c>
      <c r="O11" s="23">
        <v>134</v>
      </c>
      <c r="P11" s="23">
        <f t="shared" si="4"/>
        <v>388</v>
      </c>
      <c r="Q11" s="23">
        <v>65</v>
      </c>
      <c r="R11" s="23">
        <v>83</v>
      </c>
      <c r="S11" s="23">
        <f t="shared" si="5"/>
        <v>148</v>
      </c>
      <c r="T11" s="23">
        <v>50</v>
      </c>
      <c r="U11" s="23">
        <v>32</v>
      </c>
      <c r="V11" s="23">
        <v>0</v>
      </c>
      <c r="W11" s="23">
        <f t="shared" si="6"/>
        <v>82</v>
      </c>
      <c r="X11" s="23">
        <v>55</v>
      </c>
      <c r="Y11" s="23">
        <v>35</v>
      </c>
      <c r="Z11" s="23">
        <f t="shared" si="7"/>
        <v>90</v>
      </c>
      <c r="AA11" s="23">
        <v>494</v>
      </c>
      <c r="AB11" s="23">
        <v>358</v>
      </c>
      <c r="AC11" s="23">
        <v>1</v>
      </c>
      <c r="AD11" s="23">
        <f t="shared" si="8"/>
        <v>853</v>
      </c>
      <c r="AE11" s="13">
        <f t="shared" ref="AE11:AF11" si="14">B11+F11+I11+L11+N11+Q11+T11+X11+AA11</f>
        <v>1410</v>
      </c>
      <c r="AF11" s="23">
        <f t="shared" si="14"/>
        <v>949</v>
      </c>
      <c r="AG11" s="23">
        <f t="shared" si="10"/>
        <v>1</v>
      </c>
      <c r="AH11" s="13">
        <f t="shared" si="11"/>
        <v>2360</v>
      </c>
    </row>
    <row r="12" spans="1:45" ht="18" customHeight="1" x14ac:dyDescent="0.25">
      <c r="A12" s="11" t="s">
        <v>23</v>
      </c>
      <c r="B12" s="23">
        <v>2</v>
      </c>
      <c r="C12" s="23">
        <v>0</v>
      </c>
      <c r="D12" s="23">
        <v>0</v>
      </c>
      <c r="E12" s="23">
        <f t="shared" si="0"/>
        <v>2</v>
      </c>
      <c r="F12" s="23">
        <v>178</v>
      </c>
      <c r="G12" s="23">
        <v>138</v>
      </c>
      <c r="H12" s="23">
        <f t="shared" si="1"/>
        <v>316</v>
      </c>
      <c r="I12" s="23">
        <v>222</v>
      </c>
      <c r="J12" s="23">
        <v>105</v>
      </c>
      <c r="K12" s="23">
        <f t="shared" si="2"/>
        <v>327</v>
      </c>
      <c r="L12" s="23">
        <v>0</v>
      </c>
      <c r="M12" s="23">
        <f t="shared" si="3"/>
        <v>0</v>
      </c>
      <c r="N12" s="23">
        <v>209</v>
      </c>
      <c r="O12" s="23">
        <v>114</v>
      </c>
      <c r="P12" s="23">
        <f t="shared" si="4"/>
        <v>323</v>
      </c>
      <c r="Q12" s="23">
        <v>60</v>
      </c>
      <c r="R12" s="23">
        <v>74</v>
      </c>
      <c r="S12" s="23">
        <f t="shared" si="5"/>
        <v>134</v>
      </c>
      <c r="T12" s="23">
        <v>42</v>
      </c>
      <c r="U12" s="23">
        <v>30</v>
      </c>
      <c r="V12" s="23">
        <v>1</v>
      </c>
      <c r="W12" s="23">
        <f t="shared" si="6"/>
        <v>73</v>
      </c>
      <c r="X12" s="23">
        <v>43</v>
      </c>
      <c r="Y12" s="23">
        <v>25</v>
      </c>
      <c r="Z12" s="23">
        <f t="shared" si="7"/>
        <v>68</v>
      </c>
      <c r="AA12" s="23">
        <v>509</v>
      </c>
      <c r="AB12" s="23">
        <v>287</v>
      </c>
      <c r="AC12" s="23">
        <v>0</v>
      </c>
      <c r="AD12" s="23">
        <f t="shared" si="8"/>
        <v>796</v>
      </c>
      <c r="AE12" s="13">
        <f t="shared" ref="AE12:AF12" si="15">B12+F12+I12+L12+N12+Q12+T12+X12+AA12</f>
        <v>1265</v>
      </c>
      <c r="AF12" s="23">
        <f t="shared" si="15"/>
        <v>773</v>
      </c>
      <c r="AG12" s="23">
        <f t="shared" si="10"/>
        <v>1</v>
      </c>
      <c r="AH12" s="13">
        <f t="shared" si="11"/>
        <v>2039</v>
      </c>
    </row>
    <row r="13" spans="1:45" ht="16.5" customHeight="1" x14ac:dyDescent="0.25">
      <c r="A13" s="15" t="s">
        <v>25</v>
      </c>
      <c r="B13" s="32">
        <v>0</v>
      </c>
      <c r="C13" s="32">
        <v>0</v>
      </c>
      <c r="D13" s="32">
        <v>0</v>
      </c>
      <c r="E13" s="32">
        <f t="shared" si="0"/>
        <v>0</v>
      </c>
      <c r="F13" s="32">
        <v>3</v>
      </c>
      <c r="G13" s="32">
        <v>7</v>
      </c>
      <c r="H13" s="32">
        <f t="shared" si="1"/>
        <v>10</v>
      </c>
      <c r="I13" s="32">
        <v>4</v>
      </c>
      <c r="J13" s="32">
        <v>8</v>
      </c>
      <c r="K13" s="32">
        <f t="shared" si="2"/>
        <v>12</v>
      </c>
      <c r="L13" s="32">
        <v>0</v>
      </c>
      <c r="M13" s="32">
        <f t="shared" si="3"/>
        <v>0</v>
      </c>
      <c r="N13" s="32">
        <v>5</v>
      </c>
      <c r="O13" s="32">
        <v>3</v>
      </c>
      <c r="P13" s="32">
        <f t="shared" si="4"/>
        <v>8</v>
      </c>
      <c r="Q13" s="32">
        <v>20</v>
      </c>
      <c r="R13" s="32">
        <v>17</v>
      </c>
      <c r="S13" s="32">
        <f t="shared" si="5"/>
        <v>37</v>
      </c>
      <c r="T13" s="32">
        <v>5</v>
      </c>
      <c r="U13" s="32">
        <v>4</v>
      </c>
      <c r="V13" s="32">
        <v>0</v>
      </c>
      <c r="W13" s="32">
        <f t="shared" si="6"/>
        <v>9</v>
      </c>
      <c r="X13" s="32">
        <v>1</v>
      </c>
      <c r="Y13" s="32">
        <v>1</v>
      </c>
      <c r="Z13" s="32">
        <f t="shared" si="7"/>
        <v>2</v>
      </c>
      <c r="AA13" s="32">
        <v>13</v>
      </c>
      <c r="AB13" s="32">
        <v>14</v>
      </c>
      <c r="AC13" s="32">
        <v>0</v>
      </c>
      <c r="AD13" s="32">
        <f t="shared" si="8"/>
        <v>27</v>
      </c>
      <c r="AE13" s="32">
        <f t="shared" ref="AE13:AF13" si="16">B13+F13+I13+L13+N13+Q13+T13+X13+AA13</f>
        <v>51</v>
      </c>
      <c r="AF13" s="32">
        <f t="shared" si="16"/>
        <v>54</v>
      </c>
      <c r="AG13" s="32">
        <f t="shared" si="10"/>
        <v>0</v>
      </c>
      <c r="AH13" s="32">
        <f t="shared" si="11"/>
        <v>105</v>
      </c>
    </row>
    <row r="14" spans="1:45" ht="16.5" customHeight="1" x14ac:dyDescent="0.25">
      <c r="A14" s="9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45" x14ac:dyDescent="0.25">
      <c r="A15" s="11" t="s">
        <v>27</v>
      </c>
      <c r="B15" s="23">
        <v>2</v>
      </c>
      <c r="C15" s="23">
        <v>0</v>
      </c>
      <c r="D15" s="23">
        <v>0</v>
      </c>
      <c r="E15" s="23">
        <f t="shared" ref="E15:E17" si="17">SUM(B15:D15)</f>
        <v>2</v>
      </c>
      <c r="F15" s="23">
        <v>21</v>
      </c>
      <c r="G15" s="23">
        <v>16</v>
      </c>
      <c r="H15" s="23">
        <f t="shared" ref="H15:H17" si="18">SUM(F15:G15)</f>
        <v>37</v>
      </c>
      <c r="I15" s="23">
        <v>44</v>
      </c>
      <c r="J15" s="23">
        <v>12</v>
      </c>
      <c r="K15" s="23">
        <f t="shared" ref="K15:K17" si="19">SUM(I15:J15)</f>
        <v>56</v>
      </c>
      <c r="L15" s="23">
        <v>2</v>
      </c>
      <c r="M15" s="23">
        <f t="shared" ref="M15:M17" si="20">SUM(L15)</f>
        <v>2</v>
      </c>
      <c r="N15" s="23">
        <v>31</v>
      </c>
      <c r="O15" s="23">
        <v>14</v>
      </c>
      <c r="P15" s="23">
        <f t="shared" ref="P15:P17" si="21">SUM(N15:O15)</f>
        <v>45</v>
      </c>
      <c r="Q15" s="23">
        <v>84</v>
      </c>
      <c r="R15" s="23">
        <v>82</v>
      </c>
      <c r="S15" s="23">
        <f t="shared" ref="S15:S17" si="22">SUM(Q15:R15)</f>
        <v>166</v>
      </c>
      <c r="T15" s="23">
        <v>8</v>
      </c>
      <c r="U15" s="23">
        <v>0</v>
      </c>
      <c r="V15" s="23">
        <v>0</v>
      </c>
      <c r="W15" s="23">
        <f t="shared" ref="W15:W17" si="23">SUM(T15:V15)</f>
        <v>8</v>
      </c>
      <c r="X15" s="23">
        <v>12</v>
      </c>
      <c r="Y15" s="23">
        <v>8</v>
      </c>
      <c r="Z15" s="23">
        <f t="shared" ref="Z15:Z17" si="24">SUM(X15:Y15)</f>
        <v>20</v>
      </c>
      <c r="AA15" s="23">
        <v>172</v>
      </c>
      <c r="AB15" s="23">
        <v>73</v>
      </c>
      <c r="AC15" s="23">
        <v>0</v>
      </c>
      <c r="AD15" s="23">
        <f t="shared" ref="AD15:AD17" si="25">SUM(AA15:AC15)</f>
        <v>245</v>
      </c>
      <c r="AE15" s="23">
        <f t="shared" ref="AE15:AE17" si="26">B15+F15+I15+L15+N15+Q15+T15+X15+AA15</f>
        <v>376</v>
      </c>
      <c r="AF15" s="23">
        <f>C15+G15+J15+O15+R15+U15+Y15+AB15</f>
        <v>205</v>
      </c>
      <c r="AG15" s="23">
        <f t="shared" ref="AG15:AG17" si="27">D15+V15+AC15</f>
        <v>0</v>
      </c>
      <c r="AH15" s="23">
        <f t="shared" ref="AH15:AH17" si="28">SUM(AE15:AG15)</f>
        <v>581</v>
      </c>
    </row>
    <row r="16" spans="1:45" x14ac:dyDescent="0.25">
      <c r="A16" s="11" t="s">
        <v>28</v>
      </c>
      <c r="B16" s="23">
        <v>1</v>
      </c>
      <c r="C16" s="23">
        <v>0</v>
      </c>
      <c r="D16" s="23">
        <v>0</v>
      </c>
      <c r="E16" s="23">
        <f t="shared" si="17"/>
        <v>1</v>
      </c>
      <c r="F16" s="23">
        <v>36</v>
      </c>
      <c r="G16" s="23">
        <v>14</v>
      </c>
      <c r="H16" s="23">
        <f t="shared" si="18"/>
        <v>50</v>
      </c>
      <c r="I16" s="23">
        <v>45</v>
      </c>
      <c r="J16" s="23">
        <v>15</v>
      </c>
      <c r="K16" s="23">
        <f t="shared" si="19"/>
        <v>60</v>
      </c>
      <c r="L16" s="23">
        <v>0</v>
      </c>
      <c r="M16" s="23">
        <f t="shared" si="20"/>
        <v>0</v>
      </c>
      <c r="N16" s="23">
        <v>33</v>
      </c>
      <c r="O16" s="23">
        <v>17</v>
      </c>
      <c r="P16" s="23">
        <f t="shared" si="21"/>
        <v>50</v>
      </c>
      <c r="Q16" s="23">
        <v>104</v>
      </c>
      <c r="R16" s="23">
        <v>86</v>
      </c>
      <c r="S16" s="23">
        <f t="shared" si="22"/>
        <v>190</v>
      </c>
      <c r="T16" s="23">
        <v>12</v>
      </c>
      <c r="U16" s="23">
        <v>8</v>
      </c>
      <c r="V16" s="23">
        <v>0</v>
      </c>
      <c r="W16" s="23">
        <f t="shared" si="23"/>
        <v>20</v>
      </c>
      <c r="X16" s="23">
        <v>19</v>
      </c>
      <c r="Y16" s="23">
        <v>6</v>
      </c>
      <c r="Z16" s="23">
        <f t="shared" si="24"/>
        <v>25</v>
      </c>
      <c r="AA16" s="23">
        <v>218</v>
      </c>
      <c r="AB16" s="23">
        <v>109</v>
      </c>
      <c r="AC16" s="23">
        <v>0</v>
      </c>
      <c r="AD16" s="23">
        <f t="shared" si="25"/>
        <v>327</v>
      </c>
      <c r="AE16" s="23">
        <f t="shared" si="26"/>
        <v>468</v>
      </c>
      <c r="AF16" s="23">
        <f t="shared" ref="AF16:AF17" si="29">C16+G16+J16+M16+O16+R16+U16+Y16+AB16</f>
        <v>255</v>
      </c>
      <c r="AG16" s="23">
        <f t="shared" si="27"/>
        <v>0</v>
      </c>
      <c r="AH16" s="23">
        <f t="shared" si="28"/>
        <v>723</v>
      </c>
    </row>
    <row r="17" spans="1:45" x14ac:dyDescent="0.25">
      <c r="A17" s="11" t="s">
        <v>29</v>
      </c>
      <c r="B17" s="23">
        <v>0</v>
      </c>
      <c r="C17" s="23">
        <v>0</v>
      </c>
      <c r="D17" s="23">
        <v>0</v>
      </c>
      <c r="E17" s="23">
        <f t="shared" si="17"/>
        <v>0</v>
      </c>
      <c r="F17" s="23">
        <v>0</v>
      </c>
      <c r="G17" s="23">
        <v>0</v>
      </c>
      <c r="H17" s="23">
        <f t="shared" si="18"/>
        <v>0</v>
      </c>
      <c r="I17" s="23">
        <v>1</v>
      </c>
      <c r="J17" s="23">
        <v>1</v>
      </c>
      <c r="K17" s="23">
        <f t="shared" si="19"/>
        <v>2</v>
      </c>
      <c r="L17" s="23">
        <v>0</v>
      </c>
      <c r="M17" s="23">
        <f t="shared" si="20"/>
        <v>0</v>
      </c>
      <c r="N17" s="23">
        <v>0</v>
      </c>
      <c r="O17" s="23">
        <v>0</v>
      </c>
      <c r="P17" s="23">
        <f t="shared" si="21"/>
        <v>0</v>
      </c>
      <c r="Q17" s="23">
        <v>1</v>
      </c>
      <c r="R17" s="23">
        <v>3</v>
      </c>
      <c r="S17" s="23">
        <f t="shared" si="22"/>
        <v>4</v>
      </c>
      <c r="T17" s="23">
        <v>0</v>
      </c>
      <c r="U17" s="23">
        <v>0</v>
      </c>
      <c r="V17" s="23">
        <v>0</v>
      </c>
      <c r="W17" s="23">
        <f t="shared" si="23"/>
        <v>0</v>
      </c>
      <c r="X17" s="23">
        <v>0</v>
      </c>
      <c r="Y17" s="23">
        <v>0</v>
      </c>
      <c r="Z17" s="23">
        <f t="shared" si="24"/>
        <v>0</v>
      </c>
      <c r="AA17" s="23">
        <v>1</v>
      </c>
      <c r="AB17" s="23">
        <v>0</v>
      </c>
      <c r="AC17" s="23">
        <v>0</v>
      </c>
      <c r="AD17" s="23">
        <f t="shared" si="25"/>
        <v>1</v>
      </c>
      <c r="AE17" s="23">
        <f t="shared" si="26"/>
        <v>3</v>
      </c>
      <c r="AF17" s="23">
        <f t="shared" si="29"/>
        <v>4</v>
      </c>
      <c r="AG17" s="23">
        <f t="shared" si="27"/>
        <v>0</v>
      </c>
      <c r="AH17" s="23">
        <f t="shared" si="28"/>
        <v>7</v>
      </c>
    </row>
    <row r="18" spans="1:45" ht="15" customHeight="1" x14ac:dyDescent="0.25">
      <c r="A18" s="17" t="s">
        <v>30</v>
      </c>
      <c r="B18" s="33">
        <f t="shared" ref="B18:AH18" si="30">SUM(B8:B17)</f>
        <v>7</v>
      </c>
      <c r="C18" s="33">
        <f t="shared" si="30"/>
        <v>4</v>
      </c>
      <c r="D18" s="33">
        <f t="shared" si="30"/>
        <v>0</v>
      </c>
      <c r="E18" s="33">
        <f t="shared" si="30"/>
        <v>11</v>
      </c>
      <c r="F18" s="33">
        <f t="shared" si="30"/>
        <v>904</v>
      </c>
      <c r="G18" s="33">
        <f t="shared" si="30"/>
        <v>804</v>
      </c>
      <c r="H18" s="19">
        <f t="shared" si="30"/>
        <v>1708</v>
      </c>
      <c r="I18" s="19">
        <f t="shared" si="30"/>
        <v>1192</v>
      </c>
      <c r="J18" s="33">
        <f t="shared" si="30"/>
        <v>585</v>
      </c>
      <c r="K18" s="19">
        <f t="shared" si="30"/>
        <v>1777</v>
      </c>
      <c r="L18" s="33">
        <f t="shared" si="30"/>
        <v>2</v>
      </c>
      <c r="M18" s="33">
        <f t="shared" si="30"/>
        <v>2</v>
      </c>
      <c r="N18" s="19">
        <f t="shared" si="30"/>
        <v>1274</v>
      </c>
      <c r="O18" s="33">
        <f t="shared" si="30"/>
        <v>713</v>
      </c>
      <c r="P18" s="33">
        <f t="shared" si="30"/>
        <v>1987</v>
      </c>
      <c r="Q18" s="33">
        <f t="shared" si="30"/>
        <v>446</v>
      </c>
      <c r="R18" s="33">
        <f t="shared" si="30"/>
        <v>582</v>
      </c>
      <c r="S18" s="19">
        <f t="shared" si="30"/>
        <v>1028</v>
      </c>
      <c r="T18" s="33">
        <f t="shared" si="30"/>
        <v>213</v>
      </c>
      <c r="U18" s="33">
        <f t="shared" si="30"/>
        <v>144</v>
      </c>
      <c r="V18" s="33">
        <f t="shared" si="30"/>
        <v>1</v>
      </c>
      <c r="W18" s="33">
        <f t="shared" si="30"/>
        <v>358</v>
      </c>
      <c r="X18" s="33">
        <f t="shared" si="30"/>
        <v>254</v>
      </c>
      <c r="Y18" s="33">
        <f t="shared" si="30"/>
        <v>178</v>
      </c>
      <c r="Z18" s="33">
        <f t="shared" si="30"/>
        <v>432</v>
      </c>
      <c r="AA18" s="19">
        <f t="shared" si="30"/>
        <v>2412</v>
      </c>
      <c r="AB18" s="19">
        <f t="shared" si="30"/>
        <v>1588</v>
      </c>
      <c r="AC18" s="33">
        <f t="shared" si="30"/>
        <v>2</v>
      </c>
      <c r="AD18" s="19">
        <f t="shared" si="30"/>
        <v>4002</v>
      </c>
      <c r="AE18" s="19">
        <f>SUM(AE8:AE17)</f>
        <v>6704</v>
      </c>
      <c r="AF18" s="19">
        <f t="shared" si="30"/>
        <v>4598</v>
      </c>
      <c r="AG18" s="33">
        <f t="shared" si="30"/>
        <v>3</v>
      </c>
      <c r="AH18" s="19">
        <f t="shared" si="30"/>
        <v>11305</v>
      </c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ht="15.75" x14ac:dyDescent="0.25">
      <c r="A19" s="9" t="s">
        <v>35</v>
      </c>
      <c r="B19" s="35"/>
      <c r="C19" s="35"/>
      <c r="D19" s="35"/>
      <c r="E19" s="23"/>
      <c r="F19" s="35"/>
      <c r="G19" s="35"/>
      <c r="H19" s="23"/>
      <c r="I19" s="35"/>
      <c r="J19" s="35"/>
      <c r="K19" s="23"/>
      <c r="L19" s="35"/>
      <c r="M19" s="23"/>
      <c r="N19" s="35"/>
      <c r="O19" s="35"/>
      <c r="P19" s="23"/>
      <c r="Q19" s="35"/>
      <c r="R19" s="35"/>
      <c r="S19" s="23"/>
      <c r="T19" s="35"/>
      <c r="U19" s="35"/>
      <c r="V19" s="35"/>
      <c r="W19" s="23"/>
      <c r="X19" s="35"/>
      <c r="Y19" s="35"/>
      <c r="Z19" s="23"/>
      <c r="AA19" s="35"/>
      <c r="AB19" s="26"/>
      <c r="AC19" s="35"/>
      <c r="AD19" s="23"/>
      <c r="AE19" s="35"/>
      <c r="AF19" s="35"/>
      <c r="AG19" s="35"/>
      <c r="AH19" s="23"/>
    </row>
    <row r="20" spans="1:45" ht="15.75" x14ac:dyDescent="0.25">
      <c r="A20" s="9" t="s">
        <v>18</v>
      </c>
      <c r="B20" s="35"/>
      <c r="C20" s="35"/>
      <c r="D20" s="35"/>
      <c r="E20" s="23"/>
      <c r="F20" s="35"/>
      <c r="G20" s="35"/>
      <c r="H20" s="23"/>
      <c r="I20" s="35"/>
      <c r="J20" s="35"/>
      <c r="K20" s="23"/>
      <c r="L20" s="35"/>
      <c r="M20" s="23"/>
      <c r="N20" s="35"/>
      <c r="O20" s="35"/>
      <c r="P20" s="23"/>
      <c r="Q20" s="35"/>
      <c r="R20" s="35"/>
      <c r="S20" s="23"/>
      <c r="T20" s="35"/>
      <c r="U20" s="35"/>
      <c r="V20" s="35"/>
      <c r="W20" s="23"/>
      <c r="X20" s="35"/>
      <c r="Y20" s="35"/>
      <c r="Z20" s="23"/>
      <c r="AA20" s="35"/>
      <c r="AB20" s="35"/>
      <c r="AC20" s="35"/>
      <c r="AD20" s="23"/>
      <c r="AE20" s="35"/>
      <c r="AF20" s="35"/>
      <c r="AG20" s="35"/>
      <c r="AH20" s="23"/>
    </row>
    <row r="21" spans="1:45" ht="15.75" customHeight="1" x14ac:dyDescent="0.25">
      <c r="A21" s="14" t="s">
        <v>19</v>
      </c>
      <c r="B21" s="23">
        <v>0</v>
      </c>
      <c r="C21" s="23">
        <v>0</v>
      </c>
      <c r="D21" s="23">
        <v>0</v>
      </c>
      <c r="E21" s="23">
        <f t="shared" ref="E21:E27" si="31">SUM(B21:D21)</f>
        <v>0</v>
      </c>
      <c r="F21" s="23">
        <v>2</v>
      </c>
      <c r="G21" s="23">
        <v>4</v>
      </c>
      <c r="H21" s="23">
        <f t="shared" ref="H21:H27" si="32">SUM(F21:G21)</f>
        <v>6</v>
      </c>
      <c r="I21" s="23">
        <v>10</v>
      </c>
      <c r="J21" s="23">
        <v>8</v>
      </c>
      <c r="K21" s="23">
        <f t="shared" ref="K21:K27" si="33">SUM(I21:J21)</f>
        <v>18</v>
      </c>
      <c r="L21" s="23">
        <v>0</v>
      </c>
      <c r="M21" s="23">
        <f t="shared" ref="M21:M27" si="34">SUM(L21)</f>
        <v>0</v>
      </c>
      <c r="N21" s="23">
        <v>8</v>
      </c>
      <c r="O21" s="23">
        <v>8</v>
      </c>
      <c r="P21" s="23">
        <f t="shared" ref="P21:P27" si="35">SUM(N21:O21)</f>
        <v>16</v>
      </c>
      <c r="Q21" s="23">
        <v>1</v>
      </c>
      <c r="R21" s="23">
        <v>1</v>
      </c>
      <c r="S21" s="23">
        <f t="shared" ref="S21:S27" si="36">SUM(Q21:R21)</f>
        <v>2</v>
      </c>
      <c r="T21" s="23">
        <v>0</v>
      </c>
      <c r="U21" s="23">
        <v>1</v>
      </c>
      <c r="V21" s="23">
        <v>0</v>
      </c>
      <c r="W21" s="23">
        <f t="shared" ref="W21:W27" si="37">SUM(T21:V21)</f>
        <v>1</v>
      </c>
      <c r="X21" s="23">
        <v>0</v>
      </c>
      <c r="Y21" s="23">
        <v>0</v>
      </c>
      <c r="Z21" s="23">
        <f t="shared" ref="Z21:Z27" si="38">SUM(X21:Y21)</f>
        <v>0</v>
      </c>
      <c r="AA21" s="23">
        <v>14</v>
      </c>
      <c r="AB21" s="23">
        <v>10</v>
      </c>
      <c r="AC21" s="23">
        <v>0</v>
      </c>
      <c r="AD21" s="23">
        <f t="shared" ref="AD21:AD27" si="39">SUM(AA21:AC21)</f>
        <v>24</v>
      </c>
      <c r="AE21" s="23">
        <f t="shared" ref="AE21:AF21" si="40">B21+F21+I21+L21+N21+Q21+T21+X21+AA21</f>
        <v>35</v>
      </c>
      <c r="AF21" s="23">
        <f t="shared" si="40"/>
        <v>32</v>
      </c>
      <c r="AG21" s="23">
        <f t="shared" ref="AG21:AG27" si="41">D21+V21+AC21</f>
        <v>0</v>
      </c>
      <c r="AH21" s="23">
        <f t="shared" ref="AH21:AH27" si="42">SUM(AE21:AG21)</f>
        <v>67</v>
      </c>
    </row>
    <row r="22" spans="1:45" ht="15.75" customHeight="1" x14ac:dyDescent="0.25">
      <c r="A22" s="14" t="s">
        <v>20</v>
      </c>
      <c r="B22" s="23">
        <v>0</v>
      </c>
      <c r="C22" s="23">
        <v>0</v>
      </c>
      <c r="D22" s="23">
        <v>1</v>
      </c>
      <c r="E22" s="23">
        <f t="shared" si="31"/>
        <v>1</v>
      </c>
      <c r="F22" s="23">
        <v>13</v>
      </c>
      <c r="G22" s="23">
        <v>16</v>
      </c>
      <c r="H22" s="23">
        <f t="shared" si="32"/>
        <v>29</v>
      </c>
      <c r="I22" s="23">
        <v>43</v>
      </c>
      <c r="J22" s="23">
        <v>18</v>
      </c>
      <c r="K22" s="23">
        <f t="shared" si="33"/>
        <v>61</v>
      </c>
      <c r="L22" s="23">
        <v>0</v>
      </c>
      <c r="M22" s="23">
        <f t="shared" si="34"/>
        <v>0</v>
      </c>
      <c r="N22" s="23">
        <v>33</v>
      </c>
      <c r="O22" s="23">
        <v>26</v>
      </c>
      <c r="P22" s="23">
        <f t="shared" si="35"/>
        <v>59</v>
      </c>
      <c r="Q22" s="23">
        <v>1</v>
      </c>
      <c r="R22" s="23">
        <v>14</v>
      </c>
      <c r="S22" s="23">
        <f t="shared" si="36"/>
        <v>15</v>
      </c>
      <c r="T22" s="23">
        <v>6</v>
      </c>
      <c r="U22" s="23">
        <v>2</v>
      </c>
      <c r="V22" s="23">
        <v>0</v>
      </c>
      <c r="W22" s="23">
        <f t="shared" si="37"/>
        <v>8</v>
      </c>
      <c r="X22" s="23">
        <v>5</v>
      </c>
      <c r="Y22" s="23">
        <v>3</v>
      </c>
      <c r="Z22" s="23">
        <f t="shared" si="38"/>
        <v>8</v>
      </c>
      <c r="AA22" s="23">
        <v>20</v>
      </c>
      <c r="AB22" s="23">
        <v>25</v>
      </c>
      <c r="AC22" s="23">
        <v>0</v>
      </c>
      <c r="AD22" s="23">
        <f t="shared" si="39"/>
        <v>45</v>
      </c>
      <c r="AE22" s="23">
        <f t="shared" ref="AE22:AF22" si="43">B22+F22+I22+L22+N22+Q22+T22+X22+AA22</f>
        <v>121</v>
      </c>
      <c r="AF22" s="23">
        <f t="shared" si="43"/>
        <v>104</v>
      </c>
      <c r="AG22" s="23">
        <f t="shared" si="41"/>
        <v>1</v>
      </c>
      <c r="AH22" s="23">
        <f t="shared" si="42"/>
        <v>226</v>
      </c>
    </row>
    <row r="23" spans="1:45" ht="15.75" customHeight="1" x14ac:dyDescent="0.25">
      <c r="A23" s="14" t="s">
        <v>21</v>
      </c>
      <c r="B23" s="23">
        <v>0</v>
      </c>
      <c r="C23" s="23">
        <v>0</v>
      </c>
      <c r="D23" s="23">
        <v>0</v>
      </c>
      <c r="E23" s="23">
        <f t="shared" si="31"/>
        <v>0</v>
      </c>
      <c r="F23" s="23">
        <v>15</v>
      </c>
      <c r="G23" s="23">
        <v>24</v>
      </c>
      <c r="H23" s="23">
        <f t="shared" si="32"/>
        <v>39</v>
      </c>
      <c r="I23" s="23">
        <v>50</v>
      </c>
      <c r="J23" s="23">
        <v>35</v>
      </c>
      <c r="K23" s="23">
        <f t="shared" si="33"/>
        <v>85</v>
      </c>
      <c r="L23" s="23">
        <v>0</v>
      </c>
      <c r="M23" s="23">
        <f t="shared" si="34"/>
        <v>0</v>
      </c>
      <c r="N23" s="23">
        <v>35</v>
      </c>
      <c r="O23" s="23">
        <v>23</v>
      </c>
      <c r="P23" s="23">
        <f t="shared" si="35"/>
        <v>58</v>
      </c>
      <c r="Q23" s="23">
        <v>7</v>
      </c>
      <c r="R23" s="23">
        <v>5</v>
      </c>
      <c r="S23" s="23">
        <f t="shared" si="36"/>
        <v>12</v>
      </c>
      <c r="T23" s="23">
        <v>4</v>
      </c>
      <c r="U23" s="23">
        <v>3</v>
      </c>
      <c r="V23" s="23">
        <v>0</v>
      </c>
      <c r="W23" s="23">
        <f t="shared" si="37"/>
        <v>7</v>
      </c>
      <c r="X23" s="23">
        <v>8</v>
      </c>
      <c r="Y23" s="23">
        <v>4</v>
      </c>
      <c r="Z23" s="23">
        <f t="shared" si="38"/>
        <v>12</v>
      </c>
      <c r="AA23" s="23">
        <v>55</v>
      </c>
      <c r="AB23" s="23">
        <v>50</v>
      </c>
      <c r="AC23" s="23">
        <v>1</v>
      </c>
      <c r="AD23" s="23">
        <f t="shared" si="39"/>
        <v>106</v>
      </c>
      <c r="AE23" s="23">
        <f t="shared" ref="AE23:AF23" si="44">B23+F23+I23+L23+N23+Q23+T23+X23+AA23</f>
        <v>174</v>
      </c>
      <c r="AF23" s="23">
        <f t="shared" si="44"/>
        <v>144</v>
      </c>
      <c r="AG23" s="23">
        <f t="shared" si="41"/>
        <v>1</v>
      </c>
      <c r="AH23" s="23">
        <f t="shared" si="42"/>
        <v>319</v>
      </c>
    </row>
    <row r="24" spans="1:45" ht="15.75" customHeight="1" x14ac:dyDescent="0.25">
      <c r="A24" s="14" t="s">
        <v>22</v>
      </c>
      <c r="B24" s="23">
        <v>0</v>
      </c>
      <c r="C24" s="23">
        <v>2</v>
      </c>
      <c r="D24" s="23">
        <v>0</v>
      </c>
      <c r="E24" s="23">
        <f t="shared" si="31"/>
        <v>2</v>
      </c>
      <c r="F24" s="23">
        <v>21</v>
      </c>
      <c r="G24" s="23">
        <v>35</v>
      </c>
      <c r="H24" s="23">
        <f t="shared" si="32"/>
        <v>56</v>
      </c>
      <c r="I24" s="23">
        <v>87</v>
      </c>
      <c r="J24" s="23">
        <v>49</v>
      </c>
      <c r="K24" s="23">
        <f t="shared" si="33"/>
        <v>136</v>
      </c>
      <c r="L24" s="23">
        <v>0</v>
      </c>
      <c r="M24" s="23">
        <f t="shared" si="34"/>
        <v>0</v>
      </c>
      <c r="N24" s="23">
        <v>67</v>
      </c>
      <c r="O24" s="23">
        <v>38</v>
      </c>
      <c r="P24" s="23">
        <f t="shared" si="35"/>
        <v>105</v>
      </c>
      <c r="Q24" s="23">
        <v>4</v>
      </c>
      <c r="R24" s="23">
        <v>3</v>
      </c>
      <c r="S24" s="23">
        <f t="shared" si="36"/>
        <v>7</v>
      </c>
      <c r="T24" s="23">
        <v>11</v>
      </c>
      <c r="U24" s="23">
        <v>11</v>
      </c>
      <c r="V24" s="23">
        <v>1</v>
      </c>
      <c r="W24" s="23">
        <f t="shared" si="37"/>
        <v>23</v>
      </c>
      <c r="X24" s="23">
        <v>8</v>
      </c>
      <c r="Y24" s="23">
        <v>8</v>
      </c>
      <c r="Z24" s="23">
        <f t="shared" si="38"/>
        <v>16</v>
      </c>
      <c r="AA24" s="23">
        <v>102</v>
      </c>
      <c r="AB24" s="23">
        <v>83</v>
      </c>
      <c r="AC24" s="23">
        <v>1</v>
      </c>
      <c r="AD24" s="23">
        <f t="shared" si="39"/>
        <v>186</v>
      </c>
      <c r="AE24" s="23">
        <f t="shared" ref="AE24:AF24" si="45">B24+F24+I24+L24+N24+Q24+T24+X24+AA24</f>
        <v>300</v>
      </c>
      <c r="AF24" s="23">
        <f t="shared" si="45"/>
        <v>229</v>
      </c>
      <c r="AG24" s="23">
        <f t="shared" si="41"/>
        <v>2</v>
      </c>
      <c r="AH24" s="23">
        <f t="shared" si="42"/>
        <v>531</v>
      </c>
    </row>
    <row r="25" spans="1:45" ht="15.75" customHeight="1" x14ac:dyDescent="0.25">
      <c r="A25" s="14" t="s">
        <v>23</v>
      </c>
      <c r="B25" s="23">
        <v>2</v>
      </c>
      <c r="C25" s="23">
        <v>0</v>
      </c>
      <c r="D25" s="23">
        <v>0</v>
      </c>
      <c r="E25" s="23">
        <f t="shared" si="31"/>
        <v>2</v>
      </c>
      <c r="F25" s="23">
        <v>46</v>
      </c>
      <c r="G25" s="23">
        <v>50</v>
      </c>
      <c r="H25" s="23">
        <f t="shared" si="32"/>
        <v>96</v>
      </c>
      <c r="I25" s="23">
        <v>121</v>
      </c>
      <c r="J25" s="23">
        <v>67</v>
      </c>
      <c r="K25" s="23">
        <f t="shared" si="33"/>
        <v>188</v>
      </c>
      <c r="L25" s="23">
        <v>0</v>
      </c>
      <c r="M25" s="23">
        <f t="shared" si="34"/>
        <v>0</v>
      </c>
      <c r="N25" s="23">
        <v>91</v>
      </c>
      <c r="O25" s="23">
        <v>46</v>
      </c>
      <c r="P25" s="23">
        <f t="shared" si="35"/>
        <v>137</v>
      </c>
      <c r="Q25" s="23">
        <v>9</v>
      </c>
      <c r="R25" s="23">
        <v>34</v>
      </c>
      <c r="S25" s="23">
        <f t="shared" si="36"/>
        <v>43</v>
      </c>
      <c r="T25" s="23">
        <v>26</v>
      </c>
      <c r="U25" s="23">
        <v>17</v>
      </c>
      <c r="V25" s="23">
        <v>2</v>
      </c>
      <c r="W25" s="23">
        <f t="shared" si="37"/>
        <v>45</v>
      </c>
      <c r="X25" s="23">
        <v>23</v>
      </c>
      <c r="Y25" s="23">
        <v>14</v>
      </c>
      <c r="Z25" s="23">
        <f t="shared" si="38"/>
        <v>37</v>
      </c>
      <c r="AA25" s="23">
        <v>173</v>
      </c>
      <c r="AB25" s="23">
        <v>166</v>
      </c>
      <c r="AC25" s="23">
        <v>1</v>
      </c>
      <c r="AD25" s="23">
        <f t="shared" si="39"/>
        <v>340</v>
      </c>
      <c r="AE25" s="23">
        <f t="shared" ref="AE25:AF25" si="46">B25+F25+I25+L25+N25+Q25+T25+X25+AA25</f>
        <v>491</v>
      </c>
      <c r="AF25" s="23">
        <f t="shared" si="46"/>
        <v>394</v>
      </c>
      <c r="AG25" s="23">
        <f t="shared" si="41"/>
        <v>3</v>
      </c>
      <c r="AH25" s="23">
        <f t="shared" si="42"/>
        <v>888</v>
      </c>
    </row>
    <row r="26" spans="1:45" ht="16.5" customHeight="1" x14ac:dyDescent="0.25">
      <c r="A26" s="14" t="s">
        <v>25</v>
      </c>
      <c r="B26" s="23">
        <v>0</v>
      </c>
      <c r="C26" s="23">
        <v>0</v>
      </c>
      <c r="D26" s="23">
        <v>0</v>
      </c>
      <c r="E26" s="23">
        <f t="shared" si="31"/>
        <v>0</v>
      </c>
      <c r="F26" s="23">
        <v>8</v>
      </c>
      <c r="G26" s="23">
        <v>6</v>
      </c>
      <c r="H26" s="23">
        <f t="shared" si="32"/>
        <v>14</v>
      </c>
      <c r="I26" s="23">
        <v>3</v>
      </c>
      <c r="J26" s="23">
        <v>3</v>
      </c>
      <c r="K26" s="23">
        <f t="shared" si="33"/>
        <v>6</v>
      </c>
      <c r="L26" s="23">
        <v>0</v>
      </c>
      <c r="M26" s="23">
        <f t="shared" si="34"/>
        <v>0</v>
      </c>
      <c r="N26" s="23">
        <v>7</v>
      </c>
      <c r="O26" s="23">
        <v>3</v>
      </c>
      <c r="P26" s="23">
        <f t="shared" si="35"/>
        <v>10</v>
      </c>
      <c r="Q26" s="23">
        <v>4</v>
      </c>
      <c r="R26" s="23">
        <v>13</v>
      </c>
      <c r="S26" s="23">
        <f t="shared" si="36"/>
        <v>17</v>
      </c>
      <c r="T26" s="23">
        <v>65</v>
      </c>
      <c r="U26" s="23">
        <v>71</v>
      </c>
      <c r="V26" s="23">
        <v>2</v>
      </c>
      <c r="W26" s="23">
        <f t="shared" si="37"/>
        <v>138</v>
      </c>
      <c r="X26" s="23">
        <v>1</v>
      </c>
      <c r="Y26" s="23">
        <v>2</v>
      </c>
      <c r="Z26" s="23">
        <f t="shared" si="38"/>
        <v>3</v>
      </c>
      <c r="AA26" s="23">
        <v>11</v>
      </c>
      <c r="AB26" s="23">
        <v>16</v>
      </c>
      <c r="AC26" s="23">
        <v>0</v>
      </c>
      <c r="AD26" s="23">
        <f t="shared" si="39"/>
        <v>27</v>
      </c>
      <c r="AE26" s="23">
        <f t="shared" ref="AE26:AF26" si="47">B26+F26+I26+L26+N26+Q26+T26+X26+AA26</f>
        <v>99</v>
      </c>
      <c r="AF26" s="23">
        <f t="shared" si="47"/>
        <v>114</v>
      </c>
      <c r="AG26" s="23">
        <f t="shared" si="41"/>
        <v>2</v>
      </c>
      <c r="AH26" s="23">
        <f t="shared" si="42"/>
        <v>215</v>
      </c>
    </row>
    <row r="27" spans="1:45" ht="15.75" customHeight="1" x14ac:dyDescent="0.25">
      <c r="A27" s="21" t="s">
        <v>31</v>
      </c>
      <c r="B27" s="32">
        <v>0</v>
      </c>
      <c r="C27" s="32">
        <v>1</v>
      </c>
      <c r="D27" s="32">
        <v>0</v>
      </c>
      <c r="E27" s="32">
        <f t="shared" si="31"/>
        <v>1</v>
      </c>
      <c r="F27" s="32">
        <v>1</v>
      </c>
      <c r="G27" s="32">
        <v>0</v>
      </c>
      <c r="H27" s="32">
        <f t="shared" si="32"/>
        <v>1</v>
      </c>
      <c r="I27" s="32">
        <v>0</v>
      </c>
      <c r="J27" s="32">
        <v>0</v>
      </c>
      <c r="K27" s="32">
        <f t="shared" si="33"/>
        <v>0</v>
      </c>
      <c r="L27" s="32">
        <v>0</v>
      </c>
      <c r="M27" s="32">
        <f t="shared" si="34"/>
        <v>0</v>
      </c>
      <c r="N27" s="32">
        <v>0</v>
      </c>
      <c r="O27" s="32">
        <v>0</v>
      </c>
      <c r="P27" s="32">
        <f t="shared" si="35"/>
        <v>0</v>
      </c>
      <c r="Q27" s="32">
        <v>0</v>
      </c>
      <c r="R27" s="32">
        <v>0</v>
      </c>
      <c r="S27" s="32">
        <f t="shared" si="36"/>
        <v>0</v>
      </c>
      <c r="T27" s="32">
        <v>18</v>
      </c>
      <c r="U27" s="32">
        <v>4</v>
      </c>
      <c r="V27" s="32">
        <v>2</v>
      </c>
      <c r="W27" s="32">
        <f t="shared" si="37"/>
        <v>24</v>
      </c>
      <c r="X27" s="32">
        <v>0</v>
      </c>
      <c r="Y27" s="32">
        <v>0</v>
      </c>
      <c r="Z27" s="32">
        <f t="shared" si="38"/>
        <v>0</v>
      </c>
      <c r="AA27" s="32">
        <v>3</v>
      </c>
      <c r="AB27" s="32">
        <v>0</v>
      </c>
      <c r="AC27" s="32">
        <v>0</v>
      </c>
      <c r="AD27" s="32">
        <f t="shared" si="39"/>
        <v>3</v>
      </c>
      <c r="AE27" s="32">
        <f t="shared" ref="AE27:AF27" si="48">B27+F27+I27+L27+N27+Q27+T27+X27+AA27</f>
        <v>22</v>
      </c>
      <c r="AF27" s="32">
        <f t="shared" si="48"/>
        <v>5</v>
      </c>
      <c r="AG27" s="32">
        <f t="shared" si="41"/>
        <v>2</v>
      </c>
      <c r="AH27" s="32">
        <f t="shared" si="42"/>
        <v>29</v>
      </c>
    </row>
    <row r="28" spans="1:45" ht="15.75" customHeight="1" x14ac:dyDescent="0.25">
      <c r="A28" s="9" t="s">
        <v>26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45" ht="15.75" customHeight="1" x14ac:dyDescent="0.25">
      <c r="A29" s="14" t="s">
        <v>27</v>
      </c>
      <c r="B29" s="23">
        <v>0</v>
      </c>
      <c r="C29" s="23">
        <v>0</v>
      </c>
      <c r="D29" s="23">
        <v>0</v>
      </c>
      <c r="E29" s="23">
        <f t="shared" ref="E29:E31" si="49">SUM(B29:D29)</f>
        <v>0</v>
      </c>
      <c r="F29" s="23">
        <v>23</v>
      </c>
      <c r="G29" s="23">
        <v>8</v>
      </c>
      <c r="H29" s="23">
        <f t="shared" ref="H29:H31" si="50">SUM(F29:G29)</f>
        <v>31</v>
      </c>
      <c r="I29" s="23">
        <v>34</v>
      </c>
      <c r="J29" s="23">
        <v>18</v>
      </c>
      <c r="K29" s="23">
        <f t="shared" ref="K29:K31" si="51">SUM(I29:J29)</f>
        <v>52</v>
      </c>
      <c r="L29" s="23">
        <v>0</v>
      </c>
      <c r="M29" s="23">
        <f t="shared" ref="M29:M31" si="52">SUM(L29)</f>
        <v>0</v>
      </c>
      <c r="N29" s="23">
        <v>32</v>
      </c>
      <c r="O29" s="23">
        <v>22</v>
      </c>
      <c r="P29" s="23">
        <f t="shared" ref="P29:P31" si="53">SUM(N29:O29)</f>
        <v>54</v>
      </c>
      <c r="Q29" s="23">
        <v>10</v>
      </c>
      <c r="R29" s="23">
        <v>5</v>
      </c>
      <c r="S29" s="23">
        <f t="shared" ref="S29:S31" si="54">SUM(Q29:R29)</f>
        <v>15</v>
      </c>
      <c r="T29" s="23">
        <v>4</v>
      </c>
      <c r="U29" s="23">
        <v>1</v>
      </c>
      <c r="V29" s="23">
        <v>0</v>
      </c>
      <c r="W29" s="23">
        <f t="shared" ref="W29:W31" si="55">SUM(T29:V29)</f>
        <v>5</v>
      </c>
      <c r="X29" s="23">
        <v>10</v>
      </c>
      <c r="Y29" s="23">
        <v>5</v>
      </c>
      <c r="Z29" s="23">
        <f t="shared" ref="Z29:Z31" si="56">SUM(X29:Y29)</f>
        <v>15</v>
      </c>
      <c r="AA29" s="23">
        <v>205</v>
      </c>
      <c r="AB29" s="23">
        <v>89</v>
      </c>
      <c r="AC29" s="23">
        <v>0</v>
      </c>
      <c r="AD29" s="23">
        <f t="shared" ref="AD29:AD31" si="57">SUM(AA29:AC29)</f>
        <v>294</v>
      </c>
      <c r="AE29" s="23">
        <f t="shared" ref="AE29:AF29" si="58">B29+F29+I29+L29+N29+Q29+T29+X29+AA29</f>
        <v>318</v>
      </c>
      <c r="AF29" s="23">
        <f t="shared" si="58"/>
        <v>148</v>
      </c>
      <c r="AG29" s="23">
        <f t="shared" ref="AG29:AG31" si="59">D29+V29+AC29</f>
        <v>0</v>
      </c>
      <c r="AH29" s="23">
        <f t="shared" ref="AH29:AH31" si="60">SUM(AE29:AG29)</f>
        <v>466</v>
      </c>
    </row>
    <row r="30" spans="1:45" ht="15.75" customHeight="1" x14ac:dyDescent="0.25">
      <c r="A30" s="14" t="s">
        <v>28</v>
      </c>
      <c r="B30" s="23">
        <v>2</v>
      </c>
      <c r="C30" s="23">
        <v>1</v>
      </c>
      <c r="D30" s="23">
        <v>0</v>
      </c>
      <c r="E30" s="23">
        <f t="shared" si="49"/>
        <v>3</v>
      </c>
      <c r="F30" s="23">
        <v>68</v>
      </c>
      <c r="G30" s="23">
        <v>33</v>
      </c>
      <c r="H30" s="23">
        <f t="shared" si="50"/>
        <v>101</v>
      </c>
      <c r="I30" s="23">
        <v>90</v>
      </c>
      <c r="J30" s="23">
        <v>45</v>
      </c>
      <c r="K30" s="23">
        <f t="shared" si="51"/>
        <v>135</v>
      </c>
      <c r="L30" s="23">
        <v>0</v>
      </c>
      <c r="M30" s="23">
        <f t="shared" si="52"/>
        <v>0</v>
      </c>
      <c r="N30" s="23">
        <v>88</v>
      </c>
      <c r="O30" s="23">
        <v>40</v>
      </c>
      <c r="P30" s="23">
        <f t="shared" si="53"/>
        <v>128</v>
      </c>
      <c r="Q30" s="23">
        <v>65</v>
      </c>
      <c r="R30" s="23">
        <v>40</v>
      </c>
      <c r="S30" s="23">
        <f t="shared" si="54"/>
        <v>105</v>
      </c>
      <c r="T30" s="23">
        <v>12</v>
      </c>
      <c r="U30" s="23">
        <v>5</v>
      </c>
      <c r="V30" s="23">
        <v>0</v>
      </c>
      <c r="W30" s="23">
        <f t="shared" si="55"/>
        <v>17</v>
      </c>
      <c r="X30" s="23">
        <v>24</v>
      </c>
      <c r="Y30" s="23">
        <v>14</v>
      </c>
      <c r="Z30" s="23">
        <f t="shared" si="56"/>
        <v>38</v>
      </c>
      <c r="AA30" s="23">
        <v>616</v>
      </c>
      <c r="AB30" s="23">
        <v>296</v>
      </c>
      <c r="AC30" s="23">
        <v>0</v>
      </c>
      <c r="AD30" s="23">
        <f t="shared" si="57"/>
        <v>912</v>
      </c>
      <c r="AE30" s="23">
        <f t="shared" ref="AE30:AF30" si="61">B30+F30+I30+L30+N30+Q30+T30+X30+AA30</f>
        <v>965</v>
      </c>
      <c r="AF30" s="23">
        <f t="shared" si="61"/>
        <v>474</v>
      </c>
      <c r="AG30" s="23">
        <f t="shared" si="59"/>
        <v>0</v>
      </c>
      <c r="AH30" s="13">
        <f t="shared" si="60"/>
        <v>1439</v>
      </c>
    </row>
    <row r="31" spans="1:45" ht="15.75" customHeight="1" x14ac:dyDescent="0.25">
      <c r="A31" s="14" t="s">
        <v>29</v>
      </c>
      <c r="B31" s="23">
        <v>0</v>
      </c>
      <c r="C31" s="23">
        <v>0</v>
      </c>
      <c r="D31" s="23">
        <v>0</v>
      </c>
      <c r="E31" s="23">
        <f t="shared" si="49"/>
        <v>0</v>
      </c>
      <c r="F31" s="23">
        <v>6</v>
      </c>
      <c r="G31" s="23">
        <v>3</v>
      </c>
      <c r="H31" s="23">
        <f t="shared" si="50"/>
        <v>9</v>
      </c>
      <c r="I31" s="23">
        <v>4</v>
      </c>
      <c r="J31" s="23">
        <v>1</v>
      </c>
      <c r="K31" s="23">
        <f t="shared" si="51"/>
        <v>5</v>
      </c>
      <c r="L31" s="23">
        <v>0</v>
      </c>
      <c r="M31" s="23">
        <f t="shared" si="52"/>
        <v>0</v>
      </c>
      <c r="N31" s="23">
        <v>6</v>
      </c>
      <c r="O31" s="23">
        <v>1</v>
      </c>
      <c r="P31" s="23">
        <f t="shared" si="53"/>
        <v>7</v>
      </c>
      <c r="Q31" s="23">
        <v>3</v>
      </c>
      <c r="R31" s="23">
        <v>3</v>
      </c>
      <c r="S31" s="23">
        <f t="shared" si="54"/>
        <v>6</v>
      </c>
      <c r="T31" s="23">
        <v>54</v>
      </c>
      <c r="U31" s="23">
        <v>19</v>
      </c>
      <c r="V31" s="23">
        <v>2</v>
      </c>
      <c r="W31" s="23">
        <f t="shared" si="55"/>
        <v>75</v>
      </c>
      <c r="X31" s="23">
        <v>1</v>
      </c>
      <c r="Y31" s="23">
        <v>0</v>
      </c>
      <c r="Z31" s="23">
        <f t="shared" si="56"/>
        <v>1</v>
      </c>
      <c r="AA31" s="23">
        <v>35</v>
      </c>
      <c r="AB31" s="23">
        <v>14</v>
      </c>
      <c r="AC31" s="23">
        <v>0</v>
      </c>
      <c r="AD31" s="23">
        <f t="shared" si="57"/>
        <v>49</v>
      </c>
      <c r="AE31" s="23">
        <f t="shared" ref="AE31:AF31" si="62">B31+F31+I31+L31+N31+Q31+T31+X31+AA31</f>
        <v>109</v>
      </c>
      <c r="AF31" s="23">
        <f t="shared" si="62"/>
        <v>41</v>
      </c>
      <c r="AG31" s="23">
        <f t="shared" si="59"/>
        <v>2</v>
      </c>
      <c r="AH31" s="23">
        <f t="shared" si="60"/>
        <v>152</v>
      </c>
    </row>
    <row r="32" spans="1:45" ht="15" customHeight="1" x14ac:dyDescent="0.25">
      <c r="A32" s="24" t="s">
        <v>30</v>
      </c>
      <c r="B32" s="33">
        <f t="shared" ref="B32:AH32" si="63">SUM(B21:B31)</f>
        <v>4</v>
      </c>
      <c r="C32" s="33">
        <f t="shared" si="63"/>
        <v>4</v>
      </c>
      <c r="D32" s="33">
        <f t="shared" si="63"/>
        <v>1</v>
      </c>
      <c r="E32" s="33">
        <f t="shared" si="63"/>
        <v>9</v>
      </c>
      <c r="F32" s="33">
        <f t="shared" si="63"/>
        <v>203</v>
      </c>
      <c r="G32" s="33">
        <f t="shared" si="63"/>
        <v>179</v>
      </c>
      <c r="H32" s="33">
        <f t="shared" si="63"/>
        <v>382</v>
      </c>
      <c r="I32" s="33">
        <f t="shared" si="63"/>
        <v>442</v>
      </c>
      <c r="J32" s="33">
        <f t="shared" si="63"/>
        <v>244</v>
      </c>
      <c r="K32" s="33">
        <f t="shared" si="63"/>
        <v>686</v>
      </c>
      <c r="L32" s="33">
        <f t="shared" si="63"/>
        <v>0</v>
      </c>
      <c r="M32" s="33">
        <f t="shared" si="63"/>
        <v>0</v>
      </c>
      <c r="N32" s="33">
        <f t="shared" si="63"/>
        <v>367</v>
      </c>
      <c r="O32" s="33">
        <f t="shared" si="63"/>
        <v>207</v>
      </c>
      <c r="P32" s="33">
        <f t="shared" si="63"/>
        <v>574</v>
      </c>
      <c r="Q32" s="33">
        <f t="shared" si="63"/>
        <v>104</v>
      </c>
      <c r="R32" s="33">
        <f t="shared" si="63"/>
        <v>118</v>
      </c>
      <c r="S32" s="33">
        <f t="shared" si="63"/>
        <v>222</v>
      </c>
      <c r="T32" s="33">
        <f t="shared" si="63"/>
        <v>200</v>
      </c>
      <c r="U32" s="33">
        <f t="shared" si="63"/>
        <v>134</v>
      </c>
      <c r="V32" s="33">
        <f t="shared" si="63"/>
        <v>9</v>
      </c>
      <c r="W32" s="33">
        <f t="shared" si="63"/>
        <v>343</v>
      </c>
      <c r="X32" s="33">
        <f t="shared" si="63"/>
        <v>80</v>
      </c>
      <c r="Y32" s="33">
        <f t="shared" si="63"/>
        <v>50</v>
      </c>
      <c r="Z32" s="33">
        <f t="shared" si="63"/>
        <v>130</v>
      </c>
      <c r="AA32" s="19">
        <f t="shared" si="63"/>
        <v>1234</v>
      </c>
      <c r="AB32" s="33">
        <f t="shared" si="63"/>
        <v>749</v>
      </c>
      <c r="AC32" s="33">
        <f t="shared" si="63"/>
        <v>3</v>
      </c>
      <c r="AD32" s="19">
        <f t="shared" si="63"/>
        <v>1986</v>
      </c>
      <c r="AE32" s="19">
        <f t="shared" si="63"/>
        <v>2634</v>
      </c>
      <c r="AF32" s="19">
        <f t="shared" si="63"/>
        <v>1685</v>
      </c>
      <c r="AG32" s="19">
        <f t="shared" si="63"/>
        <v>13</v>
      </c>
      <c r="AH32" s="19">
        <f t="shared" si="63"/>
        <v>4332</v>
      </c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</row>
    <row r="33" spans="1:45" ht="15.75" customHeight="1" x14ac:dyDescent="0.25">
      <c r="A33" s="25" t="s">
        <v>32</v>
      </c>
      <c r="B33" s="36">
        <f t="shared" ref="B33:G33" si="64">B18+B32</f>
        <v>11</v>
      </c>
      <c r="C33" s="36">
        <f t="shared" si="64"/>
        <v>8</v>
      </c>
      <c r="D33" s="36">
        <f t="shared" si="64"/>
        <v>1</v>
      </c>
      <c r="E33" s="36">
        <f t="shared" si="64"/>
        <v>20</v>
      </c>
      <c r="F33" s="26">
        <f t="shared" si="64"/>
        <v>1107</v>
      </c>
      <c r="G33" s="36">
        <f t="shared" si="64"/>
        <v>983</v>
      </c>
      <c r="H33" s="26">
        <f>SUM(F33:G33)</f>
        <v>2090</v>
      </c>
      <c r="I33" s="26">
        <f t="shared" ref="I33:J33" si="65">I18+I32</f>
        <v>1634</v>
      </c>
      <c r="J33" s="36">
        <f t="shared" si="65"/>
        <v>829</v>
      </c>
      <c r="K33" s="26">
        <f>SUM(I33:J33)</f>
        <v>2463</v>
      </c>
      <c r="L33" s="36">
        <f>L18+L32</f>
        <v>2</v>
      </c>
      <c r="M33" s="36">
        <f>SUM(L33)</f>
        <v>2</v>
      </c>
      <c r="N33" s="26">
        <f t="shared" ref="N33:O33" si="66">N18+N32</f>
        <v>1641</v>
      </c>
      <c r="O33" s="36">
        <f t="shared" si="66"/>
        <v>920</v>
      </c>
      <c r="P33" s="26">
        <f>SUM(N33:O33)</f>
        <v>2561</v>
      </c>
      <c r="Q33" s="36">
        <f t="shared" ref="Q33:R33" si="67">Q18+Q32</f>
        <v>550</v>
      </c>
      <c r="R33" s="36">
        <f t="shared" si="67"/>
        <v>700</v>
      </c>
      <c r="S33" s="26">
        <f>SUM(Q33:R33)</f>
        <v>1250</v>
      </c>
      <c r="T33" s="36">
        <f t="shared" ref="T33:V33" si="68">T18+T32</f>
        <v>413</v>
      </c>
      <c r="U33" s="36">
        <f t="shared" si="68"/>
        <v>278</v>
      </c>
      <c r="V33" s="36">
        <f t="shared" si="68"/>
        <v>10</v>
      </c>
      <c r="W33" s="36">
        <f>SUM(T33:V33)</f>
        <v>701</v>
      </c>
      <c r="X33" s="36">
        <f t="shared" ref="X33:Y33" si="69">X18+X32</f>
        <v>334</v>
      </c>
      <c r="Y33" s="36">
        <f t="shared" si="69"/>
        <v>228</v>
      </c>
      <c r="Z33" s="36">
        <f>SUM(X33:Y33)</f>
        <v>562</v>
      </c>
      <c r="AA33" s="26">
        <f t="shared" ref="AA33:AC33" si="70">AA18+AA32</f>
        <v>3646</v>
      </c>
      <c r="AB33" s="26">
        <f t="shared" si="70"/>
        <v>2337</v>
      </c>
      <c r="AC33" s="36">
        <f t="shared" si="70"/>
        <v>5</v>
      </c>
      <c r="AD33" s="26">
        <f>SUM(AA33:AC33)</f>
        <v>5988</v>
      </c>
      <c r="AE33" s="26">
        <f t="shared" ref="AE33:AG33" si="71">AE18+AE32</f>
        <v>9338</v>
      </c>
      <c r="AF33" s="26">
        <f t="shared" si="71"/>
        <v>6283</v>
      </c>
      <c r="AG33" s="37">
        <f t="shared" si="71"/>
        <v>16</v>
      </c>
      <c r="AH33" s="26">
        <f>SUM(AE33:AG33)</f>
        <v>15637</v>
      </c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</row>
    <row r="34" spans="1:45" ht="15.75" customHeight="1" x14ac:dyDescent="0.25">
      <c r="A34" s="28" t="s">
        <v>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</row>
    <row r="35" spans="1:45" ht="15.75" customHeight="1" x14ac:dyDescent="0.2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1:45" ht="15.75" customHeight="1" x14ac:dyDescent="0.25"/>
    <row r="37" spans="1:45" ht="15.75" customHeight="1" x14ac:dyDescent="0.25"/>
    <row r="38" spans="1:45" ht="15.75" customHeight="1" x14ac:dyDescent="0.25"/>
    <row r="39" spans="1:45" ht="15.75" customHeight="1" x14ac:dyDescent="0.25"/>
    <row r="40" spans="1:45" ht="15.75" customHeight="1" x14ac:dyDescent="0.25"/>
    <row r="41" spans="1:45" ht="15.75" customHeight="1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45" ht="15.75" customHeight="1" x14ac:dyDescent="0.25"/>
    <row r="43" spans="1:45" ht="15.75" customHeight="1" x14ac:dyDescent="0.25"/>
    <row r="44" spans="1:45" ht="15.75" customHeight="1" x14ac:dyDescent="0.25"/>
    <row r="45" spans="1:45" ht="15.75" customHeight="1" x14ac:dyDescent="0.25"/>
    <row r="46" spans="1:45" ht="15.75" customHeight="1" x14ac:dyDescent="0.25"/>
    <row r="47" spans="1:45" ht="15.75" customHeight="1" x14ac:dyDescent="0.25"/>
    <row r="48" spans="1:45" ht="15.75" customHeight="1" x14ac:dyDescent="0.25"/>
    <row r="49" spans="1:34" ht="15.75" customHeight="1" x14ac:dyDescent="0.25"/>
    <row r="50" spans="1:34" ht="15.75" customHeight="1" x14ac:dyDescent="0.25"/>
    <row r="51" spans="1:34" ht="15.75" customHeight="1" x14ac:dyDescent="0.25"/>
    <row r="52" spans="1:34" ht="15.75" customHeight="1" x14ac:dyDescent="0.25"/>
    <row r="53" spans="1:34" ht="15.75" customHeight="1" x14ac:dyDescent="0.25"/>
    <row r="54" spans="1:34" ht="15" customHeight="1" x14ac:dyDescent="0.25">
      <c r="A54" s="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</row>
    <row r="55" spans="1:34" ht="15" customHeight="1" x14ac:dyDescent="0.25">
      <c r="A55" s="8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</row>
    <row r="56" spans="1:34" ht="15" customHeight="1" x14ac:dyDescent="0.25">
      <c r="A56" s="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</row>
    <row r="57" spans="1:34" ht="15" customHeight="1" x14ac:dyDescent="0.25">
      <c r="A57" s="8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</row>
    <row r="58" spans="1:34" ht="15" customHeight="1" x14ac:dyDescent="0.25">
      <c r="A58" s="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</row>
    <row r="59" spans="1:34" ht="15" customHeight="1" x14ac:dyDescent="0.25">
      <c r="A59" s="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</row>
    <row r="60" spans="1:34" ht="15" customHeight="1" x14ac:dyDescent="0.25">
      <c r="A60" s="8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4" ht="15" customHeight="1" x14ac:dyDescent="0.25">
      <c r="A61" s="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</row>
    <row r="62" spans="1:34" ht="15" customHeight="1" x14ac:dyDescent="0.25">
      <c r="A62" s="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</row>
    <row r="63" spans="1:34" ht="15.75" customHeight="1" x14ac:dyDescent="0.25"/>
    <row r="64" spans="1:3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X4:Z4"/>
    <mergeCell ref="AA4:AD4"/>
    <mergeCell ref="AE4:AH4"/>
    <mergeCell ref="B4:E4"/>
    <mergeCell ref="F4:H4"/>
    <mergeCell ref="I4:K4"/>
    <mergeCell ref="L4:M4"/>
    <mergeCell ref="N4:P4"/>
    <mergeCell ref="Q4:S4"/>
    <mergeCell ref="T4:W4"/>
  </mergeCells>
  <pageMargins left="0.7" right="0.7" top="0.75" bottom="0.75" header="0" footer="0"/>
  <pageSetup scale="70" orientation="landscape" r:id="rId1"/>
  <headerFooter>
    <oddHeader>&amp;LUniversity Level Data&amp;CTable 4B&amp;RFall Enrollment Summary</oddHeader>
    <oddFooter>&amp;LOffice of Institutional Research, UMass Boston</oddFoot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000"/>
  <sheetViews>
    <sheetView zoomScaleNormal="100" workbookViewId="0">
      <selection activeCell="AL19" sqref="AL19:AN19"/>
    </sheetView>
  </sheetViews>
  <sheetFormatPr defaultColWidth="14.42578125" defaultRowHeight="15" customHeight="1" x14ac:dyDescent="0.25"/>
  <cols>
    <col min="1" max="1" width="22.7109375" customWidth="1"/>
    <col min="2" max="2" width="8.5703125" customWidth="1"/>
    <col min="3" max="3" width="7.85546875" customWidth="1"/>
    <col min="4" max="4" width="9.140625" customWidth="1"/>
    <col min="5" max="5" width="5.42578125" customWidth="1"/>
    <col min="6" max="6" width="8.140625" customWidth="1"/>
    <col min="7" max="8" width="9.140625" customWidth="1"/>
    <col min="9" max="9" width="7.5703125" customWidth="1"/>
    <col min="10" max="10" width="6.85546875" customWidth="1"/>
    <col min="11" max="12" width="9.140625" customWidth="1"/>
    <col min="13" max="13" width="7.42578125" customWidth="1"/>
    <col min="14" max="14" width="6.42578125" customWidth="1"/>
    <col min="15" max="15" width="8.42578125" customWidth="1"/>
    <col min="16" max="16" width="9.140625" customWidth="1"/>
    <col min="17" max="17" width="6.85546875" customWidth="1"/>
    <col min="18" max="18" width="6.7109375" customWidth="1"/>
    <col min="19" max="20" width="9.140625" customWidth="1"/>
    <col min="21" max="21" width="7.28515625" customWidth="1"/>
    <col min="22" max="24" width="9.140625" customWidth="1"/>
    <col min="25" max="25" width="7.28515625" customWidth="1"/>
    <col min="26" max="26" width="6.5703125" customWidth="1"/>
    <col min="27" max="27" width="8.42578125" customWidth="1"/>
    <col min="28" max="28" width="9.140625" customWidth="1"/>
    <col min="29" max="30" width="6.140625" customWidth="1"/>
    <col min="31" max="31" width="8.5703125" customWidth="1"/>
    <col min="32" max="32" width="8.7109375" customWidth="1"/>
    <col min="33" max="33" width="6.42578125" customWidth="1"/>
    <col min="34" max="34" width="7.28515625" customWidth="1"/>
    <col min="35" max="36" width="9.140625" customWidth="1"/>
    <col min="37" max="37" width="7" customWidth="1"/>
    <col min="38" max="38" width="6.7109375" customWidth="1"/>
    <col min="39" max="40" width="9.140625" customWidth="1"/>
    <col min="41" max="41" width="8" customWidth="1"/>
    <col min="42" max="45" width="9.140625" customWidth="1"/>
  </cols>
  <sheetData>
    <row r="1" spans="1:45" ht="21" x14ac:dyDescent="0.25">
      <c r="A1" s="31"/>
      <c r="B1" s="29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 ht="18.75" x14ac:dyDescent="0.25">
      <c r="A2" s="31"/>
      <c r="B2" s="31" t="s">
        <v>39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</row>
    <row r="3" spans="1:45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1:45" ht="15" customHeight="1" x14ac:dyDescent="0.25">
      <c r="A4" s="25"/>
      <c r="B4" s="25" t="s">
        <v>2</v>
      </c>
      <c r="C4" s="40"/>
      <c r="D4" s="40"/>
      <c r="E4" s="38"/>
      <c r="F4" s="40" t="s">
        <v>3</v>
      </c>
      <c r="G4" s="40"/>
      <c r="H4" s="38"/>
      <c r="I4" s="38"/>
      <c r="J4" s="25" t="s">
        <v>4</v>
      </c>
      <c r="K4" s="40"/>
      <c r="L4" s="40"/>
      <c r="M4" s="38"/>
      <c r="N4" s="25" t="s">
        <v>5</v>
      </c>
      <c r="O4" s="38"/>
      <c r="P4" s="40"/>
      <c r="Q4" s="40"/>
      <c r="R4" s="25" t="s">
        <v>6</v>
      </c>
      <c r="S4" s="40"/>
      <c r="T4" s="40"/>
      <c r="U4" s="38"/>
      <c r="V4" s="25" t="s">
        <v>7</v>
      </c>
      <c r="W4" s="40"/>
      <c r="X4" s="40"/>
      <c r="Y4" s="38"/>
      <c r="Z4" s="25" t="s">
        <v>8</v>
      </c>
      <c r="AA4" s="25"/>
      <c r="AB4" s="40"/>
      <c r="AC4" s="38"/>
      <c r="AD4" s="25" t="s">
        <v>9</v>
      </c>
      <c r="AE4" s="40"/>
      <c r="AF4" s="40"/>
      <c r="AG4" s="40"/>
      <c r="AH4" s="40" t="s">
        <v>10</v>
      </c>
      <c r="AI4" s="40"/>
      <c r="AJ4" s="40"/>
      <c r="AK4" s="40"/>
      <c r="AL4" s="25" t="s">
        <v>30</v>
      </c>
      <c r="AM4" s="25"/>
      <c r="AN4" s="25"/>
      <c r="AO4" s="25"/>
      <c r="AP4" s="38"/>
      <c r="AQ4" s="38"/>
      <c r="AR4" s="38"/>
      <c r="AS4" s="38"/>
    </row>
    <row r="5" spans="1:45" ht="15" customHeight="1" x14ac:dyDescent="0.25">
      <c r="A5" s="25"/>
      <c r="B5" s="41" t="s">
        <v>40</v>
      </c>
      <c r="C5" s="41" t="s">
        <v>41</v>
      </c>
      <c r="D5" s="30" t="s">
        <v>17</v>
      </c>
      <c r="E5" s="41" t="s">
        <v>11</v>
      </c>
      <c r="F5" s="41" t="s">
        <v>40</v>
      </c>
      <c r="G5" s="41" t="s">
        <v>41</v>
      </c>
      <c r="H5" s="30" t="s">
        <v>17</v>
      </c>
      <c r="I5" s="41" t="s">
        <v>11</v>
      </c>
      <c r="J5" s="41" t="s">
        <v>40</v>
      </c>
      <c r="K5" s="41" t="s">
        <v>41</v>
      </c>
      <c r="L5" s="30" t="s">
        <v>17</v>
      </c>
      <c r="M5" s="41" t="s">
        <v>11</v>
      </c>
      <c r="N5" s="41" t="s">
        <v>40</v>
      </c>
      <c r="O5" s="41" t="s">
        <v>41</v>
      </c>
      <c r="P5" s="41" t="s">
        <v>17</v>
      </c>
      <c r="Q5" s="41" t="s">
        <v>11</v>
      </c>
      <c r="R5" s="41" t="s">
        <v>40</v>
      </c>
      <c r="S5" s="41" t="s">
        <v>41</v>
      </c>
      <c r="T5" s="30" t="s">
        <v>17</v>
      </c>
      <c r="U5" s="41" t="s">
        <v>11</v>
      </c>
      <c r="V5" s="41" t="s">
        <v>40</v>
      </c>
      <c r="W5" s="41" t="s">
        <v>41</v>
      </c>
      <c r="X5" s="30" t="s">
        <v>17</v>
      </c>
      <c r="Y5" s="41" t="s">
        <v>11</v>
      </c>
      <c r="Z5" s="41" t="s">
        <v>40</v>
      </c>
      <c r="AA5" s="41" t="s">
        <v>41</v>
      </c>
      <c r="AB5" s="30" t="s">
        <v>17</v>
      </c>
      <c r="AC5" s="41" t="s">
        <v>11</v>
      </c>
      <c r="AD5" s="41" t="s">
        <v>40</v>
      </c>
      <c r="AE5" s="41" t="s">
        <v>41</v>
      </c>
      <c r="AF5" s="41" t="s">
        <v>17</v>
      </c>
      <c r="AG5" s="41" t="s">
        <v>11</v>
      </c>
      <c r="AH5" s="41" t="s">
        <v>40</v>
      </c>
      <c r="AI5" s="41" t="s">
        <v>41</v>
      </c>
      <c r="AJ5" s="30" t="s">
        <v>17</v>
      </c>
      <c r="AK5" s="41" t="s">
        <v>11</v>
      </c>
      <c r="AL5" s="41" t="s">
        <v>40</v>
      </c>
      <c r="AM5" s="41" t="s">
        <v>41</v>
      </c>
      <c r="AN5" s="30" t="s">
        <v>17</v>
      </c>
      <c r="AO5" s="41" t="s">
        <v>11</v>
      </c>
      <c r="AP5" s="38"/>
      <c r="AQ5" s="38"/>
      <c r="AR5" s="38"/>
      <c r="AS5" s="38"/>
    </row>
    <row r="6" spans="1:45" ht="15.75" x14ac:dyDescent="0.25">
      <c r="A6" s="9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</row>
    <row r="7" spans="1:45" ht="15.75" x14ac:dyDescent="0.25">
      <c r="A7" s="9" t="s">
        <v>43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38"/>
      <c r="AQ7" s="38"/>
      <c r="AR7" s="38"/>
      <c r="AS7" s="38"/>
    </row>
    <row r="8" spans="1:45" x14ac:dyDescent="0.25">
      <c r="A8" s="14" t="s">
        <v>19</v>
      </c>
      <c r="B8" s="23">
        <v>1</v>
      </c>
      <c r="C8" s="23">
        <v>0</v>
      </c>
      <c r="D8" s="23">
        <v>0</v>
      </c>
      <c r="E8" s="35">
        <f t="shared" ref="E8:E19" si="0">SUM(B8:D8)</f>
        <v>1</v>
      </c>
      <c r="F8" s="23">
        <v>174</v>
      </c>
      <c r="G8" s="23">
        <v>184</v>
      </c>
      <c r="H8" s="23">
        <v>0</v>
      </c>
      <c r="I8" s="23">
        <f t="shared" ref="I8:I19" si="1">SUM(F8:H8)</f>
        <v>358</v>
      </c>
      <c r="J8" s="23">
        <v>139</v>
      </c>
      <c r="K8" s="23">
        <v>242</v>
      </c>
      <c r="L8" s="23">
        <v>0</v>
      </c>
      <c r="M8" s="23">
        <f t="shared" ref="M8:M19" si="2">SUM(J8:L8)</f>
        <v>381</v>
      </c>
      <c r="N8" s="23">
        <v>0</v>
      </c>
      <c r="O8" s="23">
        <v>1</v>
      </c>
      <c r="P8" s="23">
        <v>0</v>
      </c>
      <c r="Q8" s="23">
        <f t="shared" ref="Q8:Q19" si="3">SUM(N8:P8)</f>
        <v>1</v>
      </c>
      <c r="R8" s="23">
        <v>179</v>
      </c>
      <c r="S8" s="23">
        <v>318</v>
      </c>
      <c r="T8" s="23">
        <v>0</v>
      </c>
      <c r="U8" s="23">
        <f t="shared" ref="U8:U18" si="4">SUM(R8:T8)</f>
        <v>497</v>
      </c>
      <c r="V8" s="23">
        <v>40</v>
      </c>
      <c r="W8" s="23">
        <v>15</v>
      </c>
      <c r="X8" s="23">
        <v>0</v>
      </c>
      <c r="Y8" s="23">
        <f t="shared" ref="Y8:Y19" si="5">SUM(V8:X8)</f>
        <v>55</v>
      </c>
      <c r="Z8" s="23">
        <v>21</v>
      </c>
      <c r="AA8" s="23">
        <v>42</v>
      </c>
      <c r="AB8" s="23">
        <v>0</v>
      </c>
      <c r="AC8" s="23">
        <f t="shared" ref="AC8:AC18" si="6">SUM(Z8:AB8)</f>
        <v>63</v>
      </c>
      <c r="AD8" s="23">
        <v>44</v>
      </c>
      <c r="AE8" s="23">
        <v>52</v>
      </c>
      <c r="AF8" s="23">
        <v>0</v>
      </c>
      <c r="AG8" s="23">
        <f t="shared" ref="AG8:AG18" si="7">SUM(AD8:AF8)</f>
        <v>96</v>
      </c>
      <c r="AH8" s="23">
        <v>281</v>
      </c>
      <c r="AI8" s="23">
        <v>430</v>
      </c>
      <c r="AJ8" s="42">
        <v>0</v>
      </c>
      <c r="AK8" s="42">
        <f t="shared" ref="AK8:AK19" si="8">SUM(AH8:AJ8)</f>
        <v>711</v>
      </c>
      <c r="AL8" s="42">
        <v>879</v>
      </c>
      <c r="AM8" s="13">
        <v>1284</v>
      </c>
      <c r="AN8" s="42">
        <v>0</v>
      </c>
      <c r="AO8" s="13">
        <f t="shared" ref="AO8:AO19" si="9">SUM(AL8:AN8)</f>
        <v>2163</v>
      </c>
      <c r="AP8" s="38"/>
      <c r="AQ8" s="38"/>
      <c r="AR8" s="38"/>
      <c r="AS8" s="38"/>
    </row>
    <row r="9" spans="1:45" x14ac:dyDescent="0.25">
      <c r="A9" s="14" t="s">
        <v>20</v>
      </c>
      <c r="B9" s="23">
        <v>1</v>
      </c>
      <c r="C9" s="23">
        <v>0</v>
      </c>
      <c r="D9" s="23">
        <v>0</v>
      </c>
      <c r="E9" s="35">
        <f t="shared" si="0"/>
        <v>1</v>
      </c>
      <c r="F9" s="23">
        <v>60</v>
      </c>
      <c r="G9" s="23">
        <v>56</v>
      </c>
      <c r="H9" s="23">
        <v>0</v>
      </c>
      <c r="I9" s="23">
        <f t="shared" si="1"/>
        <v>116</v>
      </c>
      <c r="J9" s="23">
        <v>56</v>
      </c>
      <c r="K9" s="23">
        <v>127</v>
      </c>
      <c r="L9" s="23">
        <v>0</v>
      </c>
      <c r="M9" s="23">
        <f t="shared" si="2"/>
        <v>183</v>
      </c>
      <c r="N9" s="23">
        <v>0</v>
      </c>
      <c r="O9" s="23">
        <v>0</v>
      </c>
      <c r="P9" s="23">
        <v>0</v>
      </c>
      <c r="Q9" s="23">
        <f t="shared" si="3"/>
        <v>0</v>
      </c>
      <c r="R9" s="23">
        <v>70</v>
      </c>
      <c r="S9" s="23">
        <v>99</v>
      </c>
      <c r="T9" s="23">
        <v>0</v>
      </c>
      <c r="U9" s="23">
        <f t="shared" si="4"/>
        <v>169</v>
      </c>
      <c r="V9" s="23">
        <v>108</v>
      </c>
      <c r="W9" s="23">
        <v>50</v>
      </c>
      <c r="X9" s="23">
        <v>0</v>
      </c>
      <c r="Y9" s="23">
        <f t="shared" si="5"/>
        <v>158</v>
      </c>
      <c r="Z9" s="23">
        <v>10</v>
      </c>
      <c r="AA9" s="23">
        <v>15</v>
      </c>
      <c r="AB9" s="23">
        <v>0</v>
      </c>
      <c r="AC9" s="23">
        <f t="shared" si="6"/>
        <v>25</v>
      </c>
      <c r="AD9" s="23">
        <v>18</v>
      </c>
      <c r="AE9" s="23">
        <v>26</v>
      </c>
      <c r="AF9" s="23">
        <v>0</v>
      </c>
      <c r="AG9" s="23">
        <f t="shared" si="7"/>
        <v>44</v>
      </c>
      <c r="AH9" s="23">
        <v>112</v>
      </c>
      <c r="AI9" s="23">
        <v>123</v>
      </c>
      <c r="AJ9" s="42">
        <v>1</v>
      </c>
      <c r="AK9" s="42">
        <f t="shared" si="8"/>
        <v>236</v>
      </c>
      <c r="AL9" s="42">
        <v>435</v>
      </c>
      <c r="AM9" s="42">
        <v>496</v>
      </c>
      <c r="AN9" s="42">
        <v>1</v>
      </c>
      <c r="AO9" s="42">
        <f t="shared" si="9"/>
        <v>932</v>
      </c>
      <c r="AP9" s="38"/>
      <c r="AQ9" s="38"/>
      <c r="AR9" s="38"/>
      <c r="AS9" s="38"/>
    </row>
    <row r="10" spans="1:45" x14ac:dyDescent="0.25">
      <c r="A10" s="14" t="s">
        <v>21</v>
      </c>
      <c r="B10" s="23">
        <v>2</v>
      </c>
      <c r="C10" s="23">
        <v>0</v>
      </c>
      <c r="D10" s="23">
        <v>0</v>
      </c>
      <c r="E10" s="35">
        <f t="shared" si="0"/>
        <v>2</v>
      </c>
      <c r="F10" s="23">
        <v>165</v>
      </c>
      <c r="G10" s="23">
        <v>199</v>
      </c>
      <c r="H10" s="23">
        <v>0</v>
      </c>
      <c r="I10" s="23">
        <f t="shared" si="1"/>
        <v>364</v>
      </c>
      <c r="J10" s="23">
        <v>103</v>
      </c>
      <c r="K10" s="23">
        <v>230</v>
      </c>
      <c r="L10" s="23">
        <v>0</v>
      </c>
      <c r="M10" s="23">
        <f t="shared" si="2"/>
        <v>333</v>
      </c>
      <c r="N10" s="23">
        <v>0</v>
      </c>
      <c r="O10" s="23">
        <v>0</v>
      </c>
      <c r="P10" s="23">
        <v>0</v>
      </c>
      <c r="Q10" s="23">
        <f t="shared" si="3"/>
        <v>0</v>
      </c>
      <c r="R10" s="23">
        <v>140</v>
      </c>
      <c r="S10" s="23">
        <v>269</v>
      </c>
      <c r="T10" s="23">
        <v>0</v>
      </c>
      <c r="U10" s="23">
        <f t="shared" si="4"/>
        <v>409</v>
      </c>
      <c r="V10" s="23">
        <v>107</v>
      </c>
      <c r="W10" s="23">
        <v>67</v>
      </c>
      <c r="X10" s="23">
        <v>0</v>
      </c>
      <c r="Y10" s="23">
        <f t="shared" si="5"/>
        <v>174</v>
      </c>
      <c r="Z10" s="23">
        <v>30</v>
      </c>
      <c r="AA10" s="23">
        <v>45</v>
      </c>
      <c r="AB10" s="23">
        <v>0</v>
      </c>
      <c r="AC10" s="23">
        <f t="shared" si="6"/>
        <v>75</v>
      </c>
      <c r="AD10" s="23">
        <v>24</v>
      </c>
      <c r="AE10" s="23">
        <v>43</v>
      </c>
      <c r="AF10" s="23">
        <v>0</v>
      </c>
      <c r="AG10" s="23">
        <f t="shared" si="7"/>
        <v>67</v>
      </c>
      <c r="AH10" s="23">
        <v>295</v>
      </c>
      <c r="AI10" s="23">
        <v>445</v>
      </c>
      <c r="AJ10" s="42">
        <v>1</v>
      </c>
      <c r="AK10" s="42">
        <f t="shared" si="8"/>
        <v>741</v>
      </c>
      <c r="AL10" s="42">
        <v>866</v>
      </c>
      <c r="AM10" s="13">
        <v>1298</v>
      </c>
      <c r="AN10" s="42">
        <v>1</v>
      </c>
      <c r="AO10" s="13">
        <f t="shared" si="9"/>
        <v>2165</v>
      </c>
      <c r="AP10" s="13"/>
      <c r="AQ10" s="38"/>
      <c r="AR10" s="38"/>
      <c r="AS10" s="38"/>
    </row>
    <row r="11" spans="1:45" x14ac:dyDescent="0.25">
      <c r="A11" s="14" t="s">
        <v>22</v>
      </c>
      <c r="B11" s="23">
        <v>0</v>
      </c>
      <c r="C11" s="23">
        <v>2</v>
      </c>
      <c r="D11" s="23">
        <v>0</v>
      </c>
      <c r="E11" s="35">
        <f t="shared" si="0"/>
        <v>2</v>
      </c>
      <c r="F11" s="23">
        <v>155</v>
      </c>
      <c r="G11" s="23">
        <v>184</v>
      </c>
      <c r="H11" s="23">
        <v>0</v>
      </c>
      <c r="I11" s="23">
        <f t="shared" si="1"/>
        <v>339</v>
      </c>
      <c r="J11" s="23">
        <v>127</v>
      </c>
      <c r="K11" s="23">
        <v>267</v>
      </c>
      <c r="L11" s="23">
        <v>0</v>
      </c>
      <c r="M11" s="23">
        <f t="shared" si="2"/>
        <v>394</v>
      </c>
      <c r="N11" s="23">
        <v>0</v>
      </c>
      <c r="O11" s="23">
        <v>0</v>
      </c>
      <c r="P11" s="23">
        <v>0</v>
      </c>
      <c r="Q11" s="23">
        <f t="shared" si="3"/>
        <v>0</v>
      </c>
      <c r="R11" s="23">
        <v>125</v>
      </c>
      <c r="S11" s="23">
        <v>252</v>
      </c>
      <c r="T11" s="23">
        <v>2</v>
      </c>
      <c r="U11" s="23">
        <f t="shared" si="4"/>
        <v>379</v>
      </c>
      <c r="V11" s="23">
        <v>126</v>
      </c>
      <c r="W11" s="23">
        <v>78</v>
      </c>
      <c r="X11" s="23">
        <v>0</v>
      </c>
      <c r="Y11" s="23">
        <f t="shared" si="5"/>
        <v>204</v>
      </c>
      <c r="Z11" s="23">
        <v>35</v>
      </c>
      <c r="AA11" s="23">
        <v>48</v>
      </c>
      <c r="AB11" s="23">
        <v>0</v>
      </c>
      <c r="AC11" s="23">
        <f t="shared" si="6"/>
        <v>83</v>
      </c>
      <c r="AD11" s="23">
        <v>34</v>
      </c>
      <c r="AE11" s="23">
        <v>51</v>
      </c>
      <c r="AF11" s="23">
        <v>0</v>
      </c>
      <c r="AG11" s="23">
        <f t="shared" si="7"/>
        <v>85</v>
      </c>
      <c r="AH11" s="23">
        <v>345</v>
      </c>
      <c r="AI11" s="23">
        <v>547</v>
      </c>
      <c r="AJ11" s="42">
        <v>0</v>
      </c>
      <c r="AK11" s="42">
        <f t="shared" si="8"/>
        <v>892</v>
      </c>
      <c r="AL11" s="42">
        <v>947</v>
      </c>
      <c r="AM11" s="13">
        <v>1429</v>
      </c>
      <c r="AN11" s="42">
        <v>2</v>
      </c>
      <c r="AO11" s="13">
        <f t="shared" si="9"/>
        <v>2378</v>
      </c>
      <c r="AP11" s="38"/>
      <c r="AQ11" s="38"/>
      <c r="AR11" s="38"/>
      <c r="AS11" s="38"/>
    </row>
    <row r="12" spans="1:45" x14ac:dyDescent="0.25">
      <c r="A12" s="14" t="s">
        <v>23</v>
      </c>
      <c r="B12" s="23">
        <v>1</v>
      </c>
      <c r="C12" s="23">
        <v>0</v>
      </c>
      <c r="D12" s="23">
        <v>0</v>
      </c>
      <c r="E12" s="35">
        <f t="shared" si="0"/>
        <v>1</v>
      </c>
      <c r="F12" s="23">
        <v>132</v>
      </c>
      <c r="G12" s="23">
        <v>172</v>
      </c>
      <c r="H12" s="23">
        <v>0</v>
      </c>
      <c r="I12" s="23">
        <f t="shared" si="1"/>
        <v>304</v>
      </c>
      <c r="J12" s="23">
        <v>109</v>
      </c>
      <c r="K12" s="23">
        <v>214</v>
      </c>
      <c r="L12" s="23">
        <v>0</v>
      </c>
      <c r="M12" s="23">
        <f t="shared" si="2"/>
        <v>323</v>
      </c>
      <c r="N12" s="23">
        <v>0</v>
      </c>
      <c r="O12" s="23">
        <v>0</v>
      </c>
      <c r="P12" s="23">
        <v>0</v>
      </c>
      <c r="Q12" s="23">
        <f t="shared" si="3"/>
        <v>0</v>
      </c>
      <c r="R12" s="23">
        <v>115</v>
      </c>
      <c r="S12" s="23">
        <v>211</v>
      </c>
      <c r="T12" s="23">
        <v>0</v>
      </c>
      <c r="U12" s="23">
        <f t="shared" si="4"/>
        <v>326</v>
      </c>
      <c r="V12" s="23">
        <v>114</v>
      </c>
      <c r="W12" s="23">
        <v>80</v>
      </c>
      <c r="X12" s="23">
        <v>0</v>
      </c>
      <c r="Y12" s="23">
        <f t="shared" si="5"/>
        <v>194</v>
      </c>
      <c r="Z12" s="23">
        <v>25</v>
      </c>
      <c r="AA12" s="23">
        <v>44</v>
      </c>
      <c r="AB12" s="23">
        <v>0</v>
      </c>
      <c r="AC12" s="23">
        <f t="shared" si="6"/>
        <v>69</v>
      </c>
      <c r="AD12" s="23">
        <v>19</v>
      </c>
      <c r="AE12" s="23">
        <v>43</v>
      </c>
      <c r="AF12" s="23">
        <v>0</v>
      </c>
      <c r="AG12" s="23">
        <f t="shared" si="7"/>
        <v>62</v>
      </c>
      <c r="AH12" s="23">
        <v>291</v>
      </c>
      <c r="AI12" s="23">
        <v>394</v>
      </c>
      <c r="AJ12" s="42">
        <v>1</v>
      </c>
      <c r="AK12" s="42">
        <f t="shared" si="8"/>
        <v>686</v>
      </c>
      <c r="AL12" s="42">
        <v>806</v>
      </c>
      <c r="AM12" s="13">
        <v>1158</v>
      </c>
      <c r="AN12" s="42">
        <v>1</v>
      </c>
      <c r="AO12" s="13">
        <f t="shared" si="9"/>
        <v>1965</v>
      </c>
      <c r="AP12" s="38"/>
      <c r="AQ12" s="38"/>
      <c r="AR12" s="38"/>
      <c r="AS12" s="38"/>
    </row>
    <row r="13" spans="1:45" x14ac:dyDescent="0.25">
      <c r="A13" s="14" t="s">
        <v>44</v>
      </c>
      <c r="B13" s="23">
        <v>1</v>
      </c>
      <c r="C13" s="23">
        <v>0</v>
      </c>
      <c r="D13" s="23">
        <v>0</v>
      </c>
      <c r="E13" s="35">
        <f t="shared" si="0"/>
        <v>1</v>
      </c>
      <c r="F13" s="23">
        <v>29</v>
      </c>
      <c r="G13" s="23">
        <v>41</v>
      </c>
      <c r="H13" s="23">
        <v>0</v>
      </c>
      <c r="I13" s="23">
        <f t="shared" si="1"/>
        <v>70</v>
      </c>
      <c r="J13" s="23">
        <v>35</v>
      </c>
      <c r="K13" s="23">
        <v>39</v>
      </c>
      <c r="L13" s="23">
        <v>0</v>
      </c>
      <c r="M13" s="23">
        <f t="shared" si="2"/>
        <v>74</v>
      </c>
      <c r="N13" s="23">
        <v>0</v>
      </c>
      <c r="O13" s="23">
        <v>0</v>
      </c>
      <c r="P13" s="23">
        <v>0</v>
      </c>
      <c r="Q13" s="23">
        <f t="shared" si="3"/>
        <v>0</v>
      </c>
      <c r="R13" s="23">
        <v>34</v>
      </c>
      <c r="S13" s="23">
        <v>43</v>
      </c>
      <c r="T13" s="23">
        <v>0</v>
      </c>
      <c r="U13" s="23">
        <f t="shared" si="4"/>
        <v>77</v>
      </c>
      <c r="V13" s="23">
        <v>26</v>
      </c>
      <c r="W13" s="23">
        <v>12</v>
      </c>
      <c r="X13" s="23">
        <v>0</v>
      </c>
      <c r="Y13" s="23">
        <f t="shared" si="5"/>
        <v>38</v>
      </c>
      <c r="Z13" s="23">
        <v>12</v>
      </c>
      <c r="AA13" s="23">
        <v>4</v>
      </c>
      <c r="AB13" s="23">
        <v>0</v>
      </c>
      <c r="AC13" s="23">
        <f t="shared" si="6"/>
        <v>16</v>
      </c>
      <c r="AD13" s="23">
        <v>8</v>
      </c>
      <c r="AE13" s="23">
        <v>7</v>
      </c>
      <c r="AF13" s="23">
        <v>0</v>
      </c>
      <c r="AG13" s="23">
        <f t="shared" si="7"/>
        <v>15</v>
      </c>
      <c r="AH13" s="23">
        <v>73</v>
      </c>
      <c r="AI13" s="23">
        <v>55</v>
      </c>
      <c r="AJ13" s="42">
        <v>0</v>
      </c>
      <c r="AK13" s="42">
        <f t="shared" si="8"/>
        <v>128</v>
      </c>
      <c r="AL13" s="42">
        <v>218</v>
      </c>
      <c r="AM13" s="42">
        <v>201</v>
      </c>
      <c r="AN13" s="42">
        <v>0</v>
      </c>
      <c r="AO13" s="42">
        <f t="shared" si="9"/>
        <v>419</v>
      </c>
      <c r="AP13" s="38"/>
      <c r="AQ13" s="38"/>
      <c r="AR13" s="38"/>
      <c r="AS13" s="38"/>
    </row>
    <row r="14" spans="1:45" x14ac:dyDescent="0.25">
      <c r="A14" s="21" t="s">
        <v>25</v>
      </c>
      <c r="B14" s="32">
        <v>0</v>
      </c>
      <c r="C14" s="32">
        <v>0</v>
      </c>
      <c r="D14" s="32">
        <v>0</v>
      </c>
      <c r="E14" s="43">
        <f t="shared" si="0"/>
        <v>0</v>
      </c>
      <c r="F14" s="32">
        <v>8</v>
      </c>
      <c r="G14" s="32">
        <v>2</v>
      </c>
      <c r="H14" s="32">
        <v>0</v>
      </c>
      <c r="I14" s="32">
        <f t="shared" si="1"/>
        <v>10</v>
      </c>
      <c r="J14" s="32">
        <v>3</v>
      </c>
      <c r="K14" s="32">
        <v>5</v>
      </c>
      <c r="L14" s="32">
        <v>0</v>
      </c>
      <c r="M14" s="32">
        <f t="shared" si="2"/>
        <v>8</v>
      </c>
      <c r="N14" s="32">
        <v>0</v>
      </c>
      <c r="O14" s="32">
        <v>0</v>
      </c>
      <c r="P14" s="32">
        <v>0</v>
      </c>
      <c r="Q14" s="32">
        <f t="shared" si="3"/>
        <v>0</v>
      </c>
      <c r="R14" s="32">
        <v>2</v>
      </c>
      <c r="S14" s="32">
        <v>2</v>
      </c>
      <c r="T14" s="32">
        <v>0</v>
      </c>
      <c r="U14" s="32">
        <f t="shared" si="4"/>
        <v>4</v>
      </c>
      <c r="V14" s="32">
        <v>122</v>
      </c>
      <c r="W14" s="32">
        <v>74</v>
      </c>
      <c r="X14" s="32">
        <v>0</v>
      </c>
      <c r="Y14" s="32">
        <f t="shared" si="5"/>
        <v>196</v>
      </c>
      <c r="Z14" s="32">
        <v>5</v>
      </c>
      <c r="AA14" s="32">
        <v>3</v>
      </c>
      <c r="AB14" s="32">
        <v>0</v>
      </c>
      <c r="AC14" s="32">
        <f t="shared" si="6"/>
        <v>8</v>
      </c>
      <c r="AD14" s="32">
        <v>1</v>
      </c>
      <c r="AE14" s="32">
        <v>4</v>
      </c>
      <c r="AF14" s="32">
        <v>0</v>
      </c>
      <c r="AG14" s="32">
        <f t="shared" si="7"/>
        <v>5</v>
      </c>
      <c r="AH14" s="32">
        <v>18</v>
      </c>
      <c r="AI14" s="32">
        <v>8</v>
      </c>
      <c r="AJ14" s="44">
        <v>0</v>
      </c>
      <c r="AK14" s="44">
        <f t="shared" si="8"/>
        <v>26</v>
      </c>
      <c r="AL14" s="44">
        <v>159</v>
      </c>
      <c r="AM14" s="44">
        <v>98</v>
      </c>
      <c r="AN14" s="44">
        <v>0</v>
      </c>
      <c r="AO14" s="44">
        <f t="shared" si="9"/>
        <v>257</v>
      </c>
      <c r="AP14" s="38"/>
      <c r="AQ14" s="38"/>
      <c r="AR14" s="38"/>
      <c r="AS14" s="38"/>
    </row>
    <row r="15" spans="1:45" ht="15.75" x14ac:dyDescent="0.25">
      <c r="A15" s="9" t="s">
        <v>26</v>
      </c>
      <c r="B15" s="23"/>
      <c r="C15" s="23"/>
      <c r="D15" s="23"/>
      <c r="E15" s="35">
        <f t="shared" si="0"/>
        <v>0</v>
      </c>
      <c r="F15" s="23"/>
      <c r="G15" s="23"/>
      <c r="H15" s="23"/>
      <c r="I15" s="23">
        <f t="shared" si="1"/>
        <v>0</v>
      </c>
      <c r="J15" s="23"/>
      <c r="K15" s="23"/>
      <c r="L15" s="23"/>
      <c r="M15" s="23">
        <f t="shared" si="2"/>
        <v>0</v>
      </c>
      <c r="N15" s="23"/>
      <c r="O15" s="23"/>
      <c r="P15" s="23">
        <v>0</v>
      </c>
      <c r="Q15" s="23">
        <f t="shared" si="3"/>
        <v>0</v>
      </c>
      <c r="R15" s="23"/>
      <c r="S15" s="23"/>
      <c r="T15" s="23"/>
      <c r="U15" s="23">
        <f t="shared" si="4"/>
        <v>0</v>
      </c>
      <c r="V15" s="23"/>
      <c r="W15" s="23"/>
      <c r="X15" s="23"/>
      <c r="Y15" s="23">
        <f t="shared" si="5"/>
        <v>0</v>
      </c>
      <c r="Z15" s="23"/>
      <c r="AA15" s="23"/>
      <c r="AB15" s="23"/>
      <c r="AC15" s="23">
        <f t="shared" si="6"/>
        <v>0</v>
      </c>
      <c r="AD15" s="23"/>
      <c r="AE15" s="23"/>
      <c r="AF15" s="23">
        <v>0</v>
      </c>
      <c r="AG15" s="23">
        <f t="shared" si="7"/>
        <v>0</v>
      </c>
      <c r="AH15" s="23"/>
      <c r="AI15" s="23"/>
      <c r="AJ15" s="42"/>
      <c r="AK15" s="42">
        <f t="shared" si="8"/>
        <v>0</v>
      </c>
      <c r="AL15" s="42"/>
      <c r="AM15" s="42"/>
      <c r="AN15" s="42"/>
      <c r="AO15" s="42">
        <f t="shared" si="9"/>
        <v>0</v>
      </c>
      <c r="AP15" s="38"/>
      <c r="AQ15" s="38"/>
      <c r="AR15" s="38"/>
      <c r="AS15" s="38"/>
    </row>
    <row r="16" spans="1:45" x14ac:dyDescent="0.25">
      <c r="A16" s="14" t="s">
        <v>27</v>
      </c>
      <c r="B16" s="23">
        <v>0</v>
      </c>
      <c r="C16" s="23">
        <v>0</v>
      </c>
      <c r="D16" s="23">
        <v>0</v>
      </c>
      <c r="E16" s="35">
        <f t="shared" si="0"/>
        <v>0</v>
      </c>
      <c r="F16" s="23">
        <v>13</v>
      </c>
      <c r="G16" s="23">
        <v>28</v>
      </c>
      <c r="H16" s="23">
        <v>0</v>
      </c>
      <c r="I16" s="23">
        <f t="shared" si="1"/>
        <v>41</v>
      </c>
      <c r="J16" s="23">
        <v>11</v>
      </c>
      <c r="K16" s="23">
        <v>39</v>
      </c>
      <c r="L16" s="23">
        <v>0</v>
      </c>
      <c r="M16" s="23">
        <f t="shared" si="2"/>
        <v>50</v>
      </c>
      <c r="N16" s="23">
        <v>0</v>
      </c>
      <c r="O16" s="23">
        <v>0</v>
      </c>
      <c r="P16" s="23">
        <v>0</v>
      </c>
      <c r="Q16" s="23">
        <f t="shared" si="3"/>
        <v>0</v>
      </c>
      <c r="R16" s="23">
        <v>12</v>
      </c>
      <c r="S16" s="23">
        <v>30</v>
      </c>
      <c r="T16" s="23">
        <v>0</v>
      </c>
      <c r="U16" s="23">
        <f t="shared" si="4"/>
        <v>42</v>
      </c>
      <c r="V16" s="23">
        <v>24</v>
      </c>
      <c r="W16" s="23">
        <v>41</v>
      </c>
      <c r="X16" s="23">
        <v>0</v>
      </c>
      <c r="Y16" s="23">
        <f t="shared" si="5"/>
        <v>65</v>
      </c>
      <c r="Z16" s="23">
        <v>1</v>
      </c>
      <c r="AA16" s="23">
        <v>2</v>
      </c>
      <c r="AB16" s="23">
        <v>0</v>
      </c>
      <c r="AC16" s="23">
        <f t="shared" si="6"/>
        <v>3</v>
      </c>
      <c r="AD16" s="23">
        <v>7</v>
      </c>
      <c r="AE16" s="23">
        <v>16</v>
      </c>
      <c r="AF16" s="23">
        <v>0</v>
      </c>
      <c r="AG16" s="23">
        <f t="shared" si="7"/>
        <v>23</v>
      </c>
      <c r="AH16" s="23">
        <v>94</v>
      </c>
      <c r="AI16" s="23">
        <v>197</v>
      </c>
      <c r="AJ16" s="42">
        <v>0</v>
      </c>
      <c r="AK16" s="42">
        <f t="shared" si="8"/>
        <v>291</v>
      </c>
      <c r="AL16" s="42">
        <v>162</v>
      </c>
      <c r="AM16" s="42">
        <v>353</v>
      </c>
      <c r="AN16" s="42">
        <v>0</v>
      </c>
      <c r="AO16" s="42">
        <f t="shared" si="9"/>
        <v>515</v>
      </c>
      <c r="AP16" s="38"/>
      <c r="AQ16" s="38"/>
      <c r="AR16" s="38"/>
      <c r="AS16" s="38"/>
    </row>
    <row r="17" spans="1:45" x14ac:dyDescent="0.25">
      <c r="A17" s="14" t="s">
        <v>28</v>
      </c>
      <c r="B17" s="23">
        <v>1</v>
      </c>
      <c r="C17" s="23">
        <v>2</v>
      </c>
      <c r="D17" s="23">
        <v>0</v>
      </c>
      <c r="E17" s="35">
        <f t="shared" si="0"/>
        <v>3</v>
      </c>
      <c r="F17" s="23">
        <v>18</v>
      </c>
      <c r="G17" s="23">
        <v>31</v>
      </c>
      <c r="H17" s="23">
        <v>0</v>
      </c>
      <c r="I17" s="23">
        <f t="shared" si="1"/>
        <v>49</v>
      </c>
      <c r="J17" s="23">
        <v>19</v>
      </c>
      <c r="K17" s="23">
        <v>35</v>
      </c>
      <c r="L17" s="23">
        <v>0</v>
      </c>
      <c r="M17" s="23">
        <f t="shared" si="2"/>
        <v>54</v>
      </c>
      <c r="N17" s="23">
        <v>0</v>
      </c>
      <c r="O17" s="23">
        <v>0</v>
      </c>
      <c r="P17" s="23">
        <v>0</v>
      </c>
      <c r="Q17" s="23">
        <f t="shared" si="3"/>
        <v>0</v>
      </c>
      <c r="R17" s="23">
        <v>20</v>
      </c>
      <c r="S17" s="23">
        <v>33</v>
      </c>
      <c r="T17" s="23">
        <v>0</v>
      </c>
      <c r="U17" s="23">
        <f t="shared" si="4"/>
        <v>53</v>
      </c>
      <c r="V17" s="23">
        <v>97</v>
      </c>
      <c r="W17" s="23">
        <v>121</v>
      </c>
      <c r="X17" s="23">
        <v>0</v>
      </c>
      <c r="Y17" s="23">
        <f t="shared" si="5"/>
        <v>218</v>
      </c>
      <c r="Z17" s="23">
        <v>7</v>
      </c>
      <c r="AA17" s="23">
        <v>16</v>
      </c>
      <c r="AB17" s="23">
        <v>0</v>
      </c>
      <c r="AC17" s="23">
        <f t="shared" si="6"/>
        <v>23</v>
      </c>
      <c r="AD17" s="23">
        <v>6</v>
      </c>
      <c r="AE17" s="23">
        <v>15</v>
      </c>
      <c r="AF17" s="23">
        <v>0</v>
      </c>
      <c r="AG17" s="23">
        <f t="shared" si="7"/>
        <v>21</v>
      </c>
      <c r="AH17" s="23">
        <v>128</v>
      </c>
      <c r="AI17" s="23">
        <v>231</v>
      </c>
      <c r="AJ17" s="42">
        <v>0</v>
      </c>
      <c r="AK17" s="42">
        <f t="shared" si="8"/>
        <v>359</v>
      </c>
      <c r="AL17" s="42">
        <v>296</v>
      </c>
      <c r="AM17" s="42">
        <v>484</v>
      </c>
      <c r="AN17" s="42">
        <v>0</v>
      </c>
      <c r="AO17" s="42">
        <f t="shared" si="9"/>
        <v>780</v>
      </c>
      <c r="AP17" s="38"/>
      <c r="AQ17" s="38"/>
      <c r="AR17" s="38"/>
      <c r="AS17" s="38"/>
    </row>
    <row r="18" spans="1:45" x14ac:dyDescent="0.25">
      <c r="A18" s="14" t="s">
        <v>29</v>
      </c>
      <c r="B18" s="23">
        <v>0</v>
      </c>
      <c r="C18" s="23">
        <v>0</v>
      </c>
      <c r="D18" s="23">
        <v>0</v>
      </c>
      <c r="E18" s="35">
        <f t="shared" si="0"/>
        <v>0</v>
      </c>
      <c r="F18" s="23">
        <v>0</v>
      </c>
      <c r="G18" s="23">
        <v>0</v>
      </c>
      <c r="H18" s="23">
        <v>0</v>
      </c>
      <c r="I18" s="23">
        <f t="shared" si="1"/>
        <v>0</v>
      </c>
      <c r="J18" s="23">
        <v>3</v>
      </c>
      <c r="K18" s="23">
        <v>0</v>
      </c>
      <c r="L18" s="23">
        <v>0</v>
      </c>
      <c r="M18" s="23">
        <f t="shared" si="2"/>
        <v>3</v>
      </c>
      <c r="N18" s="23">
        <v>0</v>
      </c>
      <c r="O18" s="23">
        <v>0</v>
      </c>
      <c r="P18" s="23">
        <v>0</v>
      </c>
      <c r="Q18" s="23">
        <f t="shared" si="3"/>
        <v>0</v>
      </c>
      <c r="R18" s="23">
        <v>0</v>
      </c>
      <c r="S18" s="23">
        <v>0</v>
      </c>
      <c r="T18" s="23">
        <v>0</v>
      </c>
      <c r="U18" s="23">
        <f t="shared" si="4"/>
        <v>0</v>
      </c>
      <c r="V18" s="23">
        <v>1</v>
      </c>
      <c r="W18" s="23">
        <v>0</v>
      </c>
      <c r="X18" s="23">
        <v>0</v>
      </c>
      <c r="Y18" s="23">
        <f t="shared" si="5"/>
        <v>1</v>
      </c>
      <c r="Z18" s="23">
        <v>1</v>
      </c>
      <c r="AA18" s="23">
        <v>1</v>
      </c>
      <c r="AB18" s="23">
        <v>0</v>
      </c>
      <c r="AC18" s="23">
        <f t="shared" si="6"/>
        <v>2</v>
      </c>
      <c r="AD18" s="23">
        <v>0</v>
      </c>
      <c r="AE18" s="23">
        <v>0</v>
      </c>
      <c r="AF18" s="23">
        <v>0</v>
      </c>
      <c r="AG18" s="23">
        <f t="shared" si="7"/>
        <v>0</v>
      </c>
      <c r="AH18" s="23">
        <v>1</v>
      </c>
      <c r="AI18" s="23">
        <v>2</v>
      </c>
      <c r="AJ18" s="42">
        <v>0</v>
      </c>
      <c r="AK18" s="42">
        <f t="shared" si="8"/>
        <v>3</v>
      </c>
      <c r="AL18" s="42">
        <v>6</v>
      </c>
      <c r="AM18" s="42">
        <v>3</v>
      </c>
      <c r="AN18" s="42">
        <v>0</v>
      </c>
      <c r="AO18" s="42">
        <f t="shared" si="9"/>
        <v>9</v>
      </c>
      <c r="AP18" s="38"/>
      <c r="AQ18" s="38"/>
      <c r="AR18" s="38"/>
      <c r="AS18" s="38"/>
    </row>
    <row r="19" spans="1:45" ht="15" customHeight="1" x14ac:dyDescent="0.25">
      <c r="A19" s="45" t="s">
        <v>11</v>
      </c>
      <c r="B19" s="33">
        <f t="shared" ref="B19:D19" si="10">SUM(B8:B18)</f>
        <v>7</v>
      </c>
      <c r="C19" s="33">
        <f t="shared" si="10"/>
        <v>4</v>
      </c>
      <c r="D19" s="33">
        <f t="shared" si="10"/>
        <v>0</v>
      </c>
      <c r="E19" s="46">
        <f t="shared" si="0"/>
        <v>11</v>
      </c>
      <c r="F19" s="33">
        <f t="shared" ref="F19:H19" si="11">SUM(F8:F18)</f>
        <v>754</v>
      </c>
      <c r="G19" s="33">
        <f t="shared" si="11"/>
        <v>897</v>
      </c>
      <c r="H19" s="33">
        <f t="shared" si="11"/>
        <v>0</v>
      </c>
      <c r="I19" s="19">
        <f t="shared" si="1"/>
        <v>1651</v>
      </c>
      <c r="J19" s="33">
        <f t="shared" ref="J19:L19" si="12">SUM(J8:J18)</f>
        <v>605</v>
      </c>
      <c r="K19" s="33">
        <f t="shared" si="12"/>
        <v>1198</v>
      </c>
      <c r="L19" s="33">
        <f t="shared" si="12"/>
        <v>0</v>
      </c>
      <c r="M19" s="19">
        <f t="shared" si="2"/>
        <v>1803</v>
      </c>
      <c r="N19" s="33">
        <f t="shared" ref="N19:O19" si="13">SUM(N8:N18)</f>
        <v>0</v>
      </c>
      <c r="O19" s="33">
        <f t="shared" si="13"/>
        <v>1</v>
      </c>
      <c r="P19" s="33">
        <v>0</v>
      </c>
      <c r="Q19" s="33">
        <f t="shared" si="3"/>
        <v>1</v>
      </c>
      <c r="R19" s="33">
        <f t="shared" ref="R19:X19" si="14">SUM(R8:R18)</f>
        <v>697</v>
      </c>
      <c r="S19" s="19">
        <f t="shared" si="14"/>
        <v>1257</v>
      </c>
      <c r="T19" s="33">
        <f t="shared" si="14"/>
        <v>2</v>
      </c>
      <c r="U19" s="19">
        <f t="shared" si="14"/>
        <v>1956</v>
      </c>
      <c r="V19" s="33">
        <f t="shared" si="14"/>
        <v>765</v>
      </c>
      <c r="W19" s="33">
        <f t="shared" si="14"/>
        <v>538</v>
      </c>
      <c r="X19" s="33">
        <f t="shared" si="14"/>
        <v>0</v>
      </c>
      <c r="Y19" s="19">
        <f t="shared" si="5"/>
        <v>1303</v>
      </c>
      <c r="Z19" s="33">
        <f t="shared" ref="Z19:AG19" si="15">SUM(Z8:Z18)</f>
        <v>147</v>
      </c>
      <c r="AA19" s="33">
        <f t="shared" si="15"/>
        <v>220</v>
      </c>
      <c r="AB19" s="33">
        <f t="shared" si="15"/>
        <v>0</v>
      </c>
      <c r="AC19" s="33">
        <f t="shared" si="15"/>
        <v>367</v>
      </c>
      <c r="AD19" s="33">
        <f t="shared" si="15"/>
        <v>161</v>
      </c>
      <c r="AE19" s="33">
        <f t="shared" si="15"/>
        <v>257</v>
      </c>
      <c r="AF19" s="33">
        <f t="shared" si="15"/>
        <v>0</v>
      </c>
      <c r="AG19" s="33">
        <f t="shared" si="15"/>
        <v>418</v>
      </c>
      <c r="AH19" s="19">
        <v>1638</v>
      </c>
      <c r="AI19" s="33">
        <v>2432</v>
      </c>
      <c r="AJ19" s="47">
        <v>3</v>
      </c>
      <c r="AK19" s="19">
        <f t="shared" si="8"/>
        <v>4073</v>
      </c>
      <c r="AL19" s="19">
        <v>4774</v>
      </c>
      <c r="AM19" s="19">
        <v>6804</v>
      </c>
      <c r="AN19" s="47">
        <v>5</v>
      </c>
      <c r="AO19" s="19">
        <f t="shared" si="9"/>
        <v>11583</v>
      </c>
      <c r="AP19" s="30"/>
      <c r="AQ19" s="30"/>
      <c r="AR19" s="30"/>
      <c r="AS19" s="30"/>
    </row>
    <row r="20" spans="1:45" ht="16.5" customHeight="1" x14ac:dyDescent="0.25">
      <c r="A20" s="48" t="s">
        <v>35</v>
      </c>
      <c r="B20" s="23"/>
      <c r="C20" s="23"/>
      <c r="D20" s="23"/>
      <c r="E20" s="35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42"/>
      <c r="AK20" s="42"/>
      <c r="AL20" s="42"/>
      <c r="AM20" s="42"/>
      <c r="AN20" s="42"/>
      <c r="AO20" s="42"/>
      <c r="AP20" s="38"/>
      <c r="AQ20" s="38"/>
      <c r="AR20" s="38"/>
      <c r="AS20" s="38"/>
    </row>
    <row r="21" spans="1:45" ht="15" customHeight="1" x14ac:dyDescent="0.25">
      <c r="A21" s="9" t="s">
        <v>18</v>
      </c>
      <c r="B21" s="23"/>
      <c r="C21" s="23"/>
      <c r="D21" s="23"/>
      <c r="E21" s="35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42"/>
      <c r="AK21" s="42"/>
      <c r="AL21" s="42"/>
      <c r="AM21" s="42"/>
      <c r="AN21" s="42"/>
      <c r="AO21" s="42"/>
      <c r="AP21" s="38"/>
      <c r="AQ21" s="38"/>
      <c r="AR21" s="38"/>
      <c r="AS21" s="38"/>
    </row>
    <row r="22" spans="1:45" ht="15.75" customHeight="1" x14ac:dyDescent="0.25">
      <c r="A22" s="14" t="s">
        <v>19</v>
      </c>
      <c r="B22" s="23">
        <v>0</v>
      </c>
      <c r="C22" s="23">
        <v>0</v>
      </c>
      <c r="D22" s="23">
        <v>0</v>
      </c>
      <c r="E22" s="35">
        <f t="shared" ref="E22:E29" si="16">SUM(B22:D22)</f>
        <v>0</v>
      </c>
      <c r="F22" s="35">
        <v>6</v>
      </c>
      <c r="G22" s="23">
        <v>4</v>
      </c>
      <c r="H22" s="35">
        <v>0</v>
      </c>
      <c r="I22" s="23">
        <v>10</v>
      </c>
      <c r="J22" s="23">
        <v>5</v>
      </c>
      <c r="K22" s="23">
        <v>7</v>
      </c>
      <c r="L22" s="23">
        <v>0</v>
      </c>
      <c r="M22" s="23">
        <v>12</v>
      </c>
      <c r="N22" s="23">
        <v>0</v>
      </c>
      <c r="O22" s="23">
        <v>0</v>
      </c>
      <c r="P22" s="23">
        <v>0</v>
      </c>
      <c r="Q22" s="23">
        <v>0</v>
      </c>
      <c r="R22" s="23">
        <v>4</v>
      </c>
      <c r="S22" s="23">
        <v>16</v>
      </c>
      <c r="T22" s="23">
        <v>0</v>
      </c>
      <c r="U22" s="23">
        <v>20</v>
      </c>
      <c r="V22" s="23">
        <v>2</v>
      </c>
      <c r="W22" s="23">
        <v>1</v>
      </c>
      <c r="X22" s="23">
        <v>0</v>
      </c>
      <c r="Y22" s="23">
        <v>3</v>
      </c>
      <c r="Z22" s="23">
        <v>2</v>
      </c>
      <c r="AA22" s="23">
        <v>1</v>
      </c>
      <c r="AB22" s="23">
        <v>0</v>
      </c>
      <c r="AC22" s="23">
        <v>3</v>
      </c>
      <c r="AD22" s="23">
        <v>0</v>
      </c>
      <c r="AE22" s="23">
        <v>1</v>
      </c>
      <c r="AF22" s="23">
        <v>1</v>
      </c>
      <c r="AG22" s="23">
        <v>2</v>
      </c>
      <c r="AH22" s="23">
        <v>6</v>
      </c>
      <c r="AI22" s="23">
        <v>8</v>
      </c>
      <c r="AJ22" s="42">
        <v>0</v>
      </c>
      <c r="AK22" s="42">
        <f t="shared" ref="AK22:AK29" si="17">SUM(AH22:AJ22)</f>
        <v>14</v>
      </c>
      <c r="AL22" s="42">
        <v>25</v>
      </c>
      <c r="AM22" s="42">
        <v>38</v>
      </c>
      <c r="AN22" s="42">
        <v>1</v>
      </c>
      <c r="AO22" s="42">
        <f t="shared" ref="AO22:AO29" si="18">SUM(AL22:AN22)</f>
        <v>64</v>
      </c>
      <c r="AP22" s="38"/>
      <c r="AQ22" s="38"/>
      <c r="AR22" s="38"/>
      <c r="AS22" s="38"/>
    </row>
    <row r="23" spans="1:45" ht="15.75" customHeight="1" x14ac:dyDescent="0.25">
      <c r="A23" s="14" t="s">
        <v>20</v>
      </c>
      <c r="B23" s="23">
        <v>0</v>
      </c>
      <c r="C23" s="23">
        <v>0</v>
      </c>
      <c r="D23" s="23">
        <v>0</v>
      </c>
      <c r="E23" s="35">
        <f t="shared" si="16"/>
        <v>0</v>
      </c>
      <c r="F23" s="35">
        <v>11</v>
      </c>
      <c r="G23" s="23">
        <v>7</v>
      </c>
      <c r="H23" s="35">
        <v>0</v>
      </c>
      <c r="I23" s="23">
        <v>18</v>
      </c>
      <c r="J23" s="23">
        <v>16</v>
      </c>
      <c r="K23" s="23">
        <v>16</v>
      </c>
      <c r="L23" s="23">
        <v>0</v>
      </c>
      <c r="M23" s="23">
        <v>32</v>
      </c>
      <c r="N23" s="23">
        <v>0</v>
      </c>
      <c r="O23" s="23">
        <v>0</v>
      </c>
      <c r="P23" s="23">
        <v>0</v>
      </c>
      <c r="Q23" s="23">
        <v>0</v>
      </c>
      <c r="R23" s="23">
        <v>19</v>
      </c>
      <c r="S23" s="23">
        <v>17</v>
      </c>
      <c r="T23" s="23">
        <v>0</v>
      </c>
      <c r="U23" s="23">
        <v>36</v>
      </c>
      <c r="V23" s="23">
        <v>2</v>
      </c>
      <c r="W23" s="23">
        <v>4</v>
      </c>
      <c r="X23" s="23">
        <v>0</v>
      </c>
      <c r="Y23" s="23">
        <v>6</v>
      </c>
      <c r="Z23" s="23">
        <v>6</v>
      </c>
      <c r="AA23" s="23">
        <v>3</v>
      </c>
      <c r="AB23" s="23">
        <v>0</v>
      </c>
      <c r="AC23" s="23">
        <v>9</v>
      </c>
      <c r="AD23" s="23">
        <v>3</v>
      </c>
      <c r="AE23" s="23">
        <v>7</v>
      </c>
      <c r="AF23" s="23">
        <v>0</v>
      </c>
      <c r="AG23" s="23">
        <v>10</v>
      </c>
      <c r="AH23" s="23">
        <v>30</v>
      </c>
      <c r="AI23" s="23">
        <v>25</v>
      </c>
      <c r="AJ23" s="42">
        <v>0</v>
      </c>
      <c r="AK23" s="42">
        <f t="shared" si="17"/>
        <v>55</v>
      </c>
      <c r="AL23" s="42">
        <v>87</v>
      </c>
      <c r="AM23" s="42">
        <v>79</v>
      </c>
      <c r="AN23" s="42">
        <v>0</v>
      </c>
      <c r="AO23" s="42">
        <f t="shared" si="18"/>
        <v>166</v>
      </c>
      <c r="AP23" s="38"/>
      <c r="AQ23" s="38"/>
      <c r="AR23" s="38"/>
      <c r="AS23" s="38"/>
    </row>
    <row r="24" spans="1:45" ht="15.75" customHeight="1" x14ac:dyDescent="0.25">
      <c r="A24" s="14" t="s">
        <v>21</v>
      </c>
      <c r="B24" s="23">
        <v>0</v>
      </c>
      <c r="C24" s="23">
        <v>0</v>
      </c>
      <c r="D24" s="23">
        <v>0</v>
      </c>
      <c r="E24" s="35">
        <f t="shared" si="16"/>
        <v>0</v>
      </c>
      <c r="F24" s="35">
        <v>26</v>
      </c>
      <c r="G24" s="23">
        <v>21</v>
      </c>
      <c r="H24" s="35">
        <v>0</v>
      </c>
      <c r="I24" s="23">
        <v>47</v>
      </c>
      <c r="J24" s="23">
        <v>31</v>
      </c>
      <c r="K24" s="23">
        <v>45</v>
      </c>
      <c r="L24" s="23">
        <v>0</v>
      </c>
      <c r="M24" s="23">
        <v>76</v>
      </c>
      <c r="N24" s="23">
        <v>0</v>
      </c>
      <c r="O24" s="23">
        <v>0</v>
      </c>
      <c r="P24" s="23">
        <v>0</v>
      </c>
      <c r="Q24" s="23">
        <v>0</v>
      </c>
      <c r="R24" s="23">
        <v>22</v>
      </c>
      <c r="S24" s="23">
        <v>47</v>
      </c>
      <c r="T24" s="23">
        <v>0</v>
      </c>
      <c r="U24" s="23">
        <v>69</v>
      </c>
      <c r="V24" s="23">
        <v>5</v>
      </c>
      <c r="W24" s="23">
        <v>2</v>
      </c>
      <c r="X24" s="23">
        <v>0</v>
      </c>
      <c r="Y24" s="23">
        <v>7</v>
      </c>
      <c r="Z24" s="23">
        <v>10</v>
      </c>
      <c r="AA24" s="23">
        <v>8</v>
      </c>
      <c r="AB24" s="23">
        <v>0</v>
      </c>
      <c r="AC24" s="23">
        <v>18</v>
      </c>
      <c r="AD24" s="23">
        <v>5</v>
      </c>
      <c r="AE24" s="23">
        <v>6</v>
      </c>
      <c r="AF24" s="23">
        <v>0</v>
      </c>
      <c r="AG24" s="23">
        <v>11</v>
      </c>
      <c r="AH24" s="23">
        <v>49</v>
      </c>
      <c r="AI24" s="23">
        <v>56</v>
      </c>
      <c r="AJ24" s="42">
        <v>0</v>
      </c>
      <c r="AK24" s="42">
        <f t="shared" si="17"/>
        <v>105</v>
      </c>
      <c r="AL24" s="42">
        <v>148</v>
      </c>
      <c r="AM24" s="42">
        <v>185</v>
      </c>
      <c r="AN24" s="42">
        <v>0</v>
      </c>
      <c r="AO24" s="42">
        <f t="shared" si="18"/>
        <v>333</v>
      </c>
      <c r="AP24" s="38"/>
      <c r="AQ24" s="38"/>
      <c r="AR24" s="38"/>
      <c r="AS24" s="38"/>
    </row>
    <row r="25" spans="1:45" ht="15.75" customHeight="1" x14ac:dyDescent="0.25">
      <c r="A25" s="14" t="s">
        <v>22</v>
      </c>
      <c r="B25" s="23">
        <v>1</v>
      </c>
      <c r="C25" s="23">
        <v>1</v>
      </c>
      <c r="D25" s="23">
        <v>0</v>
      </c>
      <c r="E25" s="35">
        <f t="shared" si="16"/>
        <v>2</v>
      </c>
      <c r="F25" s="35">
        <v>34</v>
      </c>
      <c r="G25" s="23">
        <v>24</v>
      </c>
      <c r="H25" s="35">
        <v>0</v>
      </c>
      <c r="I25" s="23">
        <v>58</v>
      </c>
      <c r="J25" s="23">
        <v>50</v>
      </c>
      <c r="K25" s="23">
        <v>84</v>
      </c>
      <c r="L25" s="23">
        <v>0</v>
      </c>
      <c r="M25" s="23">
        <v>134</v>
      </c>
      <c r="N25" s="23">
        <v>1</v>
      </c>
      <c r="O25" s="23">
        <v>0</v>
      </c>
      <c r="P25" s="23">
        <v>0</v>
      </c>
      <c r="Q25" s="23">
        <f>SUM(N25:P25)</f>
        <v>1</v>
      </c>
      <c r="R25" s="23">
        <v>39</v>
      </c>
      <c r="S25" s="23">
        <v>64</v>
      </c>
      <c r="T25" s="23">
        <v>0</v>
      </c>
      <c r="U25" s="23">
        <v>103</v>
      </c>
      <c r="V25" s="23">
        <v>6</v>
      </c>
      <c r="W25" s="23">
        <v>4</v>
      </c>
      <c r="X25" s="23">
        <v>0</v>
      </c>
      <c r="Y25" s="23">
        <v>10</v>
      </c>
      <c r="Z25" s="23">
        <v>13</v>
      </c>
      <c r="AA25" s="23">
        <v>14</v>
      </c>
      <c r="AB25" s="23">
        <v>0</v>
      </c>
      <c r="AC25" s="23">
        <v>27</v>
      </c>
      <c r="AD25" s="23">
        <v>7</v>
      </c>
      <c r="AE25" s="23">
        <v>10</v>
      </c>
      <c r="AF25" s="23">
        <v>0</v>
      </c>
      <c r="AG25" s="23">
        <v>17</v>
      </c>
      <c r="AH25" s="23">
        <v>81</v>
      </c>
      <c r="AI25" s="23">
        <v>83</v>
      </c>
      <c r="AJ25" s="42">
        <v>0</v>
      </c>
      <c r="AK25" s="42">
        <f t="shared" si="17"/>
        <v>164</v>
      </c>
      <c r="AL25" s="42">
        <v>231</v>
      </c>
      <c r="AM25" s="42">
        <v>285</v>
      </c>
      <c r="AN25" s="42">
        <v>0</v>
      </c>
      <c r="AO25" s="42">
        <f t="shared" si="18"/>
        <v>516</v>
      </c>
      <c r="AP25" s="38"/>
      <c r="AQ25" s="38"/>
      <c r="AR25" s="38"/>
      <c r="AS25" s="38"/>
    </row>
    <row r="26" spans="1:45" ht="15.75" customHeight="1" x14ac:dyDescent="0.25">
      <c r="A26" s="14" t="s">
        <v>23</v>
      </c>
      <c r="B26" s="23">
        <v>1</v>
      </c>
      <c r="C26" s="23">
        <v>2</v>
      </c>
      <c r="D26" s="23">
        <v>0</v>
      </c>
      <c r="E26" s="35">
        <f t="shared" si="16"/>
        <v>3</v>
      </c>
      <c r="F26" s="35">
        <v>51</v>
      </c>
      <c r="G26" s="23">
        <v>49</v>
      </c>
      <c r="H26" s="35">
        <v>1</v>
      </c>
      <c r="I26" s="23">
        <v>101</v>
      </c>
      <c r="J26" s="23">
        <v>81</v>
      </c>
      <c r="K26" s="23">
        <v>119</v>
      </c>
      <c r="L26" s="23">
        <v>1</v>
      </c>
      <c r="M26" s="23">
        <v>201</v>
      </c>
      <c r="N26" s="23">
        <v>0</v>
      </c>
      <c r="O26" s="23">
        <v>0</v>
      </c>
      <c r="P26" s="23">
        <v>0</v>
      </c>
      <c r="Q26" s="23">
        <v>0</v>
      </c>
      <c r="R26" s="23">
        <v>54</v>
      </c>
      <c r="S26" s="23">
        <v>76</v>
      </c>
      <c r="T26" s="23">
        <v>0</v>
      </c>
      <c r="U26" s="23">
        <v>130</v>
      </c>
      <c r="V26" s="23">
        <v>36</v>
      </c>
      <c r="W26" s="23">
        <v>12</v>
      </c>
      <c r="X26" s="23">
        <v>0</v>
      </c>
      <c r="Y26" s="23">
        <v>48</v>
      </c>
      <c r="Z26" s="23">
        <v>25</v>
      </c>
      <c r="AA26" s="23">
        <v>35</v>
      </c>
      <c r="AB26" s="23">
        <v>3</v>
      </c>
      <c r="AC26" s="23">
        <v>63</v>
      </c>
      <c r="AD26" s="23">
        <v>8</v>
      </c>
      <c r="AE26" s="23">
        <v>15</v>
      </c>
      <c r="AF26" s="23">
        <v>0</v>
      </c>
      <c r="AG26" s="23">
        <v>23</v>
      </c>
      <c r="AH26" s="23">
        <v>176</v>
      </c>
      <c r="AI26" s="23">
        <v>191</v>
      </c>
      <c r="AJ26" s="42">
        <v>2</v>
      </c>
      <c r="AK26" s="42">
        <f t="shared" si="17"/>
        <v>369</v>
      </c>
      <c r="AL26" s="42">
        <v>432</v>
      </c>
      <c r="AM26" s="42">
        <v>499</v>
      </c>
      <c r="AN26" s="42">
        <v>7</v>
      </c>
      <c r="AO26" s="42">
        <f t="shared" si="18"/>
        <v>938</v>
      </c>
      <c r="AP26" s="38"/>
      <c r="AQ26" s="38"/>
      <c r="AR26" s="38"/>
      <c r="AS26" s="38"/>
    </row>
    <row r="27" spans="1:45" ht="15.75" customHeight="1" x14ac:dyDescent="0.25">
      <c r="A27" s="14" t="s">
        <v>44</v>
      </c>
      <c r="B27" s="23">
        <v>0</v>
      </c>
      <c r="C27" s="23">
        <v>0</v>
      </c>
      <c r="D27" s="23">
        <v>0</v>
      </c>
      <c r="E27" s="35">
        <f t="shared" si="16"/>
        <v>0</v>
      </c>
      <c r="F27" s="35">
        <v>12</v>
      </c>
      <c r="G27" s="23">
        <v>6</v>
      </c>
      <c r="H27" s="35">
        <v>0</v>
      </c>
      <c r="I27" s="23">
        <v>18</v>
      </c>
      <c r="J27" s="23">
        <v>17</v>
      </c>
      <c r="K27" s="23">
        <v>15</v>
      </c>
      <c r="L27" s="23">
        <v>0</v>
      </c>
      <c r="M27" s="23">
        <v>32</v>
      </c>
      <c r="N27" s="23">
        <v>0</v>
      </c>
      <c r="O27" s="23">
        <v>0</v>
      </c>
      <c r="P27" s="23">
        <v>0</v>
      </c>
      <c r="Q27" s="23">
        <v>0</v>
      </c>
      <c r="R27" s="23">
        <v>18</v>
      </c>
      <c r="S27" s="23">
        <v>12</v>
      </c>
      <c r="T27" s="23">
        <v>0</v>
      </c>
      <c r="U27" s="23">
        <v>30</v>
      </c>
      <c r="V27" s="23">
        <v>3</v>
      </c>
      <c r="W27" s="23">
        <v>0</v>
      </c>
      <c r="X27" s="23">
        <v>0</v>
      </c>
      <c r="Y27" s="23">
        <v>3</v>
      </c>
      <c r="Z27" s="23">
        <v>4</v>
      </c>
      <c r="AA27" s="23">
        <v>4</v>
      </c>
      <c r="AB27" s="23">
        <v>0</v>
      </c>
      <c r="AC27" s="23">
        <v>8</v>
      </c>
      <c r="AD27" s="23">
        <v>3</v>
      </c>
      <c r="AE27" s="23">
        <v>0</v>
      </c>
      <c r="AF27" s="23">
        <v>0</v>
      </c>
      <c r="AG27" s="23">
        <v>3</v>
      </c>
      <c r="AH27" s="23">
        <v>23</v>
      </c>
      <c r="AI27" s="23">
        <v>15</v>
      </c>
      <c r="AJ27" s="42">
        <v>0</v>
      </c>
      <c r="AK27" s="42">
        <f t="shared" si="17"/>
        <v>38</v>
      </c>
      <c r="AL27" s="42">
        <v>80</v>
      </c>
      <c r="AM27" s="42">
        <v>52</v>
      </c>
      <c r="AN27" s="42">
        <v>0</v>
      </c>
      <c r="AO27" s="42">
        <f t="shared" si="18"/>
        <v>132</v>
      </c>
      <c r="AP27" s="38"/>
      <c r="AQ27" s="38"/>
      <c r="AR27" s="38"/>
      <c r="AS27" s="38"/>
    </row>
    <row r="28" spans="1:45" ht="15.75" customHeight="1" x14ac:dyDescent="0.25">
      <c r="A28" s="14" t="s">
        <v>25</v>
      </c>
      <c r="B28" s="23">
        <v>0</v>
      </c>
      <c r="C28" s="23">
        <v>0</v>
      </c>
      <c r="D28" s="23">
        <v>0</v>
      </c>
      <c r="E28" s="35">
        <f t="shared" si="16"/>
        <v>0</v>
      </c>
      <c r="F28" s="35">
        <v>3</v>
      </c>
      <c r="G28" s="23">
        <v>7</v>
      </c>
      <c r="H28" s="35">
        <v>0</v>
      </c>
      <c r="I28" s="23">
        <v>10</v>
      </c>
      <c r="J28" s="23">
        <v>8</v>
      </c>
      <c r="K28" s="23">
        <v>9</v>
      </c>
      <c r="L28" s="23">
        <v>0</v>
      </c>
      <c r="M28" s="23">
        <v>17</v>
      </c>
      <c r="N28" s="23">
        <v>0</v>
      </c>
      <c r="O28" s="23">
        <v>0</v>
      </c>
      <c r="P28" s="23">
        <v>0</v>
      </c>
      <c r="Q28" s="23">
        <v>0</v>
      </c>
      <c r="R28" s="23">
        <f>SUM(O28:Q28)</f>
        <v>0</v>
      </c>
      <c r="S28" s="23">
        <v>4</v>
      </c>
      <c r="T28" s="23">
        <v>0</v>
      </c>
      <c r="U28" s="23">
        <v>4</v>
      </c>
      <c r="V28" s="23">
        <v>156</v>
      </c>
      <c r="W28" s="23">
        <v>47</v>
      </c>
      <c r="X28" s="23">
        <v>0</v>
      </c>
      <c r="Y28" s="23">
        <v>203</v>
      </c>
      <c r="Z28" s="23">
        <v>54</v>
      </c>
      <c r="AA28" s="23">
        <v>58</v>
      </c>
      <c r="AB28" s="23">
        <v>3</v>
      </c>
      <c r="AC28" s="23">
        <v>115</v>
      </c>
      <c r="AD28" s="23">
        <v>3</v>
      </c>
      <c r="AE28" s="23">
        <v>3</v>
      </c>
      <c r="AF28" s="23">
        <v>0</v>
      </c>
      <c r="AG28" s="23">
        <v>6</v>
      </c>
      <c r="AH28" s="23">
        <v>23</v>
      </c>
      <c r="AI28" s="23">
        <v>23</v>
      </c>
      <c r="AJ28" s="42">
        <v>0</v>
      </c>
      <c r="AK28" s="42">
        <f t="shared" si="17"/>
        <v>46</v>
      </c>
      <c r="AL28" s="42">
        <v>247</v>
      </c>
      <c r="AM28" s="42">
        <v>151</v>
      </c>
      <c r="AN28" s="42">
        <v>3</v>
      </c>
      <c r="AO28" s="42">
        <f t="shared" si="18"/>
        <v>401</v>
      </c>
      <c r="AP28" s="38"/>
      <c r="AQ28" s="38"/>
      <c r="AR28" s="38"/>
      <c r="AS28" s="38"/>
    </row>
    <row r="29" spans="1:45" ht="15.75" customHeight="1" x14ac:dyDescent="0.25">
      <c r="A29" s="21" t="s">
        <v>31</v>
      </c>
      <c r="B29" s="32">
        <v>0</v>
      </c>
      <c r="C29" s="32">
        <v>0</v>
      </c>
      <c r="D29" s="32">
        <v>0</v>
      </c>
      <c r="E29" s="43">
        <f t="shared" si="16"/>
        <v>0</v>
      </c>
      <c r="F29" s="43">
        <v>0</v>
      </c>
      <c r="G29" s="32">
        <v>0</v>
      </c>
      <c r="H29" s="43">
        <v>0</v>
      </c>
      <c r="I29" s="32">
        <v>0</v>
      </c>
      <c r="J29" s="32">
        <f>SUM(G29:I29)</f>
        <v>0</v>
      </c>
      <c r="K29" s="32">
        <v>0</v>
      </c>
      <c r="L29" s="32">
        <v>0</v>
      </c>
      <c r="M29" s="32">
        <v>0</v>
      </c>
      <c r="N29" s="32">
        <f>SUM(K29:M29)</f>
        <v>0</v>
      </c>
      <c r="O29" s="32">
        <v>0</v>
      </c>
      <c r="P29" s="32">
        <v>0</v>
      </c>
      <c r="Q29" s="32">
        <v>0</v>
      </c>
      <c r="R29" s="32">
        <v>2</v>
      </c>
      <c r="S29" s="32">
        <v>0</v>
      </c>
      <c r="T29" s="32">
        <v>0</v>
      </c>
      <c r="U29" s="32">
        <v>2</v>
      </c>
      <c r="V29" s="32">
        <v>0</v>
      </c>
      <c r="W29" s="32">
        <v>1</v>
      </c>
      <c r="X29" s="32">
        <v>1</v>
      </c>
      <c r="Y29" s="32">
        <v>2</v>
      </c>
      <c r="Z29" s="32">
        <f>SUM(W29:Y29)</f>
        <v>4</v>
      </c>
      <c r="AA29" s="32">
        <v>24</v>
      </c>
      <c r="AB29" s="32">
        <v>5</v>
      </c>
      <c r="AC29" s="32">
        <v>33</v>
      </c>
      <c r="AD29" s="32">
        <v>0</v>
      </c>
      <c r="AE29" s="32">
        <v>0</v>
      </c>
      <c r="AF29" s="32">
        <v>0</v>
      </c>
      <c r="AG29" s="32">
        <v>0</v>
      </c>
      <c r="AH29" s="32">
        <v>1</v>
      </c>
      <c r="AI29" s="32">
        <v>4</v>
      </c>
      <c r="AJ29" s="44">
        <v>0</v>
      </c>
      <c r="AK29" s="44">
        <f t="shared" si="17"/>
        <v>5</v>
      </c>
      <c r="AL29" s="44">
        <v>7</v>
      </c>
      <c r="AM29" s="44">
        <v>29</v>
      </c>
      <c r="AN29" s="44">
        <v>6</v>
      </c>
      <c r="AO29" s="44">
        <f t="shared" si="18"/>
        <v>42</v>
      </c>
      <c r="AP29" s="38"/>
      <c r="AQ29" s="38"/>
      <c r="AR29" s="38"/>
      <c r="AS29" s="38"/>
    </row>
    <row r="30" spans="1:45" ht="15.75" customHeight="1" x14ac:dyDescent="0.25">
      <c r="A30" s="9" t="s">
        <v>26</v>
      </c>
      <c r="B30" s="23"/>
      <c r="C30" s="23"/>
      <c r="D30" s="23"/>
      <c r="E30" s="35"/>
      <c r="F30" s="35"/>
      <c r="G30" s="23"/>
      <c r="H30" s="35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42"/>
      <c r="AK30" s="42"/>
      <c r="AL30" s="42"/>
      <c r="AM30" s="42"/>
      <c r="AN30" s="42"/>
      <c r="AO30" s="42"/>
      <c r="AP30" s="38"/>
      <c r="AQ30" s="38"/>
      <c r="AR30" s="38"/>
      <c r="AS30" s="38"/>
    </row>
    <row r="31" spans="1:45" ht="15.75" customHeight="1" x14ac:dyDescent="0.25">
      <c r="A31" s="14" t="s">
        <v>27</v>
      </c>
      <c r="B31" s="23">
        <v>0</v>
      </c>
      <c r="C31" s="23">
        <v>0</v>
      </c>
      <c r="D31" s="23">
        <v>0</v>
      </c>
      <c r="E31" s="35">
        <f t="shared" ref="E31:E34" si="19">SUM(B31:D31)</f>
        <v>0</v>
      </c>
      <c r="F31" s="35">
        <v>10</v>
      </c>
      <c r="G31" s="23">
        <v>12</v>
      </c>
      <c r="H31" s="35">
        <v>0</v>
      </c>
      <c r="I31" s="23">
        <v>22</v>
      </c>
      <c r="J31" s="23">
        <v>16</v>
      </c>
      <c r="K31" s="23">
        <v>37</v>
      </c>
      <c r="L31" s="23">
        <v>0</v>
      </c>
      <c r="M31" s="23">
        <v>53</v>
      </c>
      <c r="N31" s="23">
        <v>0</v>
      </c>
      <c r="O31" s="23">
        <v>0</v>
      </c>
      <c r="P31" s="23">
        <v>0</v>
      </c>
      <c r="Q31" s="23">
        <v>0</v>
      </c>
      <c r="R31" s="23">
        <v>16</v>
      </c>
      <c r="S31" s="23">
        <v>35</v>
      </c>
      <c r="T31" s="23">
        <v>0</v>
      </c>
      <c r="U31" s="23">
        <v>51</v>
      </c>
      <c r="V31" s="23">
        <v>4</v>
      </c>
      <c r="W31" s="23">
        <v>12</v>
      </c>
      <c r="X31" s="23">
        <v>0</v>
      </c>
      <c r="Y31" s="23">
        <v>16</v>
      </c>
      <c r="Z31" s="23">
        <v>1</v>
      </c>
      <c r="AA31" s="23">
        <v>4</v>
      </c>
      <c r="AB31" s="23">
        <v>0</v>
      </c>
      <c r="AC31" s="23">
        <v>5</v>
      </c>
      <c r="AD31" s="23">
        <v>1</v>
      </c>
      <c r="AE31" s="23">
        <v>12</v>
      </c>
      <c r="AF31" s="23">
        <v>0</v>
      </c>
      <c r="AG31" s="23">
        <v>13</v>
      </c>
      <c r="AH31" s="23">
        <v>92</v>
      </c>
      <c r="AI31" s="23">
        <v>232</v>
      </c>
      <c r="AJ31" s="42">
        <v>0</v>
      </c>
      <c r="AK31" s="42">
        <f t="shared" ref="AK31:AK34" si="20">SUM(AH31:AJ31)</f>
        <v>324</v>
      </c>
      <c r="AL31" s="42">
        <v>140</v>
      </c>
      <c r="AM31" s="42">
        <v>344</v>
      </c>
      <c r="AN31" s="42">
        <v>0</v>
      </c>
      <c r="AO31" s="42">
        <f t="shared" ref="AO31:AO34" si="21">SUM(AL31:AN31)</f>
        <v>484</v>
      </c>
      <c r="AP31" s="38"/>
      <c r="AQ31" s="38"/>
      <c r="AR31" s="38"/>
      <c r="AS31" s="38"/>
    </row>
    <row r="32" spans="1:45" ht="15.75" customHeight="1" x14ac:dyDescent="0.25">
      <c r="A32" s="14" t="s">
        <v>28</v>
      </c>
      <c r="B32" s="23">
        <v>1</v>
      </c>
      <c r="C32" s="23">
        <v>2</v>
      </c>
      <c r="D32" s="23">
        <v>0</v>
      </c>
      <c r="E32" s="35">
        <f t="shared" si="19"/>
        <v>3</v>
      </c>
      <c r="F32" s="35">
        <v>34</v>
      </c>
      <c r="G32" s="23">
        <v>71</v>
      </c>
      <c r="H32" s="35">
        <v>0</v>
      </c>
      <c r="I32" s="23">
        <v>105</v>
      </c>
      <c r="J32" s="23">
        <v>47</v>
      </c>
      <c r="K32" s="23">
        <v>98</v>
      </c>
      <c r="L32" s="23">
        <v>1</v>
      </c>
      <c r="M32" s="23">
        <v>146</v>
      </c>
      <c r="N32" s="23">
        <v>0</v>
      </c>
      <c r="O32" s="23">
        <v>0</v>
      </c>
      <c r="P32" s="23">
        <v>0</v>
      </c>
      <c r="Q32" s="23">
        <v>0</v>
      </c>
      <c r="R32" s="23">
        <v>28</v>
      </c>
      <c r="S32" s="23">
        <v>79</v>
      </c>
      <c r="T32" s="23">
        <v>0</v>
      </c>
      <c r="U32" s="23">
        <v>107</v>
      </c>
      <c r="V32" s="23">
        <v>39</v>
      </c>
      <c r="W32" s="23">
        <v>61</v>
      </c>
      <c r="X32" s="23">
        <v>0</v>
      </c>
      <c r="Y32" s="23">
        <v>100</v>
      </c>
      <c r="Z32" s="23">
        <v>7</v>
      </c>
      <c r="AA32" s="23">
        <v>26</v>
      </c>
      <c r="AB32" s="23">
        <v>0</v>
      </c>
      <c r="AC32" s="23">
        <v>33</v>
      </c>
      <c r="AD32" s="23">
        <v>9</v>
      </c>
      <c r="AE32" s="23">
        <v>20</v>
      </c>
      <c r="AF32" s="23">
        <v>0</v>
      </c>
      <c r="AG32" s="23">
        <v>29</v>
      </c>
      <c r="AH32" s="23">
        <v>294</v>
      </c>
      <c r="AI32" s="23">
        <v>561</v>
      </c>
      <c r="AJ32" s="42">
        <v>0</v>
      </c>
      <c r="AK32" s="42">
        <f t="shared" si="20"/>
        <v>855</v>
      </c>
      <c r="AL32" s="42">
        <v>459</v>
      </c>
      <c r="AM32" s="42">
        <v>918</v>
      </c>
      <c r="AN32" s="42">
        <v>1</v>
      </c>
      <c r="AO32" s="13">
        <f t="shared" si="21"/>
        <v>1378</v>
      </c>
      <c r="AP32" s="38"/>
      <c r="AQ32" s="38"/>
      <c r="AR32" s="38"/>
      <c r="AS32" s="38"/>
    </row>
    <row r="33" spans="1:45" ht="15.75" customHeight="1" x14ac:dyDescent="0.25">
      <c r="A33" s="14" t="s">
        <v>29</v>
      </c>
      <c r="B33" s="23">
        <v>1</v>
      </c>
      <c r="C33" s="23">
        <v>0</v>
      </c>
      <c r="D33" s="23">
        <v>0</v>
      </c>
      <c r="E33" s="35">
        <f t="shared" si="19"/>
        <v>1</v>
      </c>
      <c r="F33" s="35">
        <v>2</v>
      </c>
      <c r="G33" s="23">
        <v>11</v>
      </c>
      <c r="H33" s="35">
        <v>0</v>
      </c>
      <c r="I33" s="23">
        <v>13</v>
      </c>
      <c r="J33" s="23">
        <v>4</v>
      </c>
      <c r="K33" s="23">
        <v>8</v>
      </c>
      <c r="L33" s="23">
        <v>0</v>
      </c>
      <c r="M33" s="23">
        <v>12</v>
      </c>
      <c r="N33" s="23">
        <v>0</v>
      </c>
      <c r="O33" s="23">
        <v>0</v>
      </c>
      <c r="P33" s="23">
        <v>0</v>
      </c>
      <c r="Q33" s="23">
        <v>0</v>
      </c>
      <c r="R33" s="23">
        <f>SUM(O33:Q33)</f>
        <v>0</v>
      </c>
      <c r="S33" s="23">
        <v>5</v>
      </c>
      <c r="T33" s="23">
        <v>0</v>
      </c>
      <c r="U33" s="23">
        <v>5</v>
      </c>
      <c r="V33" s="23">
        <v>1</v>
      </c>
      <c r="W33" s="23">
        <v>4</v>
      </c>
      <c r="X33" s="23">
        <v>0</v>
      </c>
      <c r="Y33" s="23">
        <v>5</v>
      </c>
      <c r="Z33" s="23">
        <v>25</v>
      </c>
      <c r="AA33" s="23">
        <v>63</v>
      </c>
      <c r="AB33" s="23">
        <v>2</v>
      </c>
      <c r="AC33" s="23">
        <v>90</v>
      </c>
      <c r="AD33" s="23">
        <v>1</v>
      </c>
      <c r="AE33" s="23">
        <v>4</v>
      </c>
      <c r="AF33" s="23">
        <v>0</v>
      </c>
      <c r="AG33" s="23">
        <v>5</v>
      </c>
      <c r="AH33" s="23">
        <v>24</v>
      </c>
      <c r="AI33" s="23">
        <v>66</v>
      </c>
      <c r="AJ33" s="42">
        <v>1</v>
      </c>
      <c r="AK33" s="42">
        <f t="shared" si="20"/>
        <v>91</v>
      </c>
      <c r="AL33" s="42">
        <v>58</v>
      </c>
      <c r="AM33" s="42">
        <v>161</v>
      </c>
      <c r="AN33" s="42">
        <v>3</v>
      </c>
      <c r="AO33" s="42">
        <f t="shared" si="21"/>
        <v>222</v>
      </c>
      <c r="AP33" s="38"/>
      <c r="AQ33" s="38"/>
      <c r="AR33" s="38"/>
      <c r="AS33" s="38"/>
    </row>
    <row r="34" spans="1:45" ht="15" customHeight="1" x14ac:dyDescent="0.25">
      <c r="A34" s="49" t="s">
        <v>11</v>
      </c>
      <c r="B34" s="32">
        <f t="shared" ref="B34:D34" si="22">SUM(B22:B33)</f>
        <v>4</v>
      </c>
      <c r="C34" s="32">
        <f t="shared" si="22"/>
        <v>5</v>
      </c>
      <c r="D34" s="32">
        <f t="shared" si="22"/>
        <v>0</v>
      </c>
      <c r="E34" s="43">
        <f t="shared" si="19"/>
        <v>9</v>
      </c>
      <c r="F34" s="43">
        <f t="shared" ref="F34:J34" si="23">SUM(F22:F33)</f>
        <v>189</v>
      </c>
      <c r="G34" s="32">
        <f t="shared" si="23"/>
        <v>212</v>
      </c>
      <c r="H34" s="32">
        <f t="shared" si="23"/>
        <v>1</v>
      </c>
      <c r="I34" s="32">
        <f t="shared" si="23"/>
        <v>402</v>
      </c>
      <c r="J34" s="32">
        <f t="shared" si="23"/>
        <v>275</v>
      </c>
      <c r="K34" s="32">
        <v>438</v>
      </c>
      <c r="L34" s="32">
        <v>2</v>
      </c>
      <c r="M34" s="32">
        <v>715</v>
      </c>
      <c r="N34" s="32">
        <f t="shared" ref="N34:AG34" si="24">SUM(N22:N33)</f>
        <v>1</v>
      </c>
      <c r="O34" s="32">
        <f t="shared" si="24"/>
        <v>0</v>
      </c>
      <c r="P34" s="32">
        <f t="shared" si="24"/>
        <v>0</v>
      </c>
      <c r="Q34" s="32">
        <f t="shared" si="24"/>
        <v>1</v>
      </c>
      <c r="R34" s="32">
        <f t="shared" si="24"/>
        <v>202</v>
      </c>
      <c r="S34" s="32">
        <f t="shared" si="24"/>
        <v>355</v>
      </c>
      <c r="T34" s="32">
        <f t="shared" si="24"/>
        <v>0</v>
      </c>
      <c r="U34" s="32">
        <f t="shared" si="24"/>
        <v>557</v>
      </c>
      <c r="V34" s="32">
        <f t="shared" si="24"/>
        <v>254</v>
      </c>
      <c r="W34" s="32">
        <f t="shared" si="24"/>
        <v>148</v>
      </c>
      <c r="X34" s="32">
        <f t="shared" si="24"/>
        <v>1</v>
      </c>
      <c r="Y34" s="32">
        <f t="shared" si="24"/>
        <v>403</v>
      </c>
      <c r="Z34" s="32">
        <f t="shared" si="24"/>
        <v>151</v>
      </c>
      <c r="AA34" s="32">
        <f t="shared" si="24"/>
        <v>240</v>
      </c>
      <c r="AB34" s="32">
        <f t="shared" si="24"/>
        <v>13</v>
      </c>
      <c r="AC34" s="32">
        <f t="shared" si="24"/>
        <v>404</v>
      </c>
      <c r="AD34" s="32">
        <f t="shared" si="24"/>
        <v>40</v>
      </c>
      <c r="AE34" s="32">
        <f t="shared" si="24"/>
        <v>78</v>
      </c>
      <c r="AF34" s="32">
        <f t="shared" si="24"/>
        <v>1</v>
      </c>
      <c r="AG34" s="32">
        <f t="shared" si="24"/>
        <v>119</v>
      </c>
      <c r="AH34" s="32">
        <v>799</v>
      </c>
      <c r="AI34" s="32">
        <v>1264</v>
      </c>
      <c r="AJ34" s="44">
        <v>3</v>
      </c>
      <c r="AK34" s="50">
        <f t="shared" si="20"/>
        <v>2066</v>
      </c>
      <c r="AL34" s="50">
        <v>1914</v>
      </c>
      <c r="AM34" s="50">
        <v>2741</v>
      </c>
      <c r="AN34" s="44">
        <v>21</v>
      </c>
      <c r="AO34" s="50">
        <f t="shared" si="21"/>
        <v>4676</v>
      </c>
      <c r="AP34" s="38"/>
      <c r="AQ34" s="38"/>
      <c r="AR34" s="38"/>
      <c r="AS34" s="38"/>
    </row>
    <row r="35" spans="1:45" ht="15.75" customHeight="1" x14ac:dyDescent="0.25">
      <c r="A35" s="25" t="s">
        <v>32</v>
      </c>
      <c r="B35" s="36">
        <f t="shared" ref="B35:AO35" si="25">B19+B34</f>
        <v>11</v>
      </c>
      <c r="C35" s="36">
        <f t="shared" si="25"/>
        <v>9</v>
      </c>
      <c r="D35" s="36">
        <f t="shared" si="25"/>
        <v>0</v>
      </c>
      <c r="E35" s="36">
        <f t="shared" si="25"/>
        <v>20</v>
      </c>
      <c r="F35" s="36">
        <f t="shared" si="25"/>
        <v>943</v>
      </c>
      <c r="G35" s="26">
        <f t="shared" si="25"/>
        <v>1109</v>
      </c>
      <c r="H35" s="36">
        <f t="shared" si="25"/>
        <v>1</v>
      </c>
      <c r="I35" s="26">
        <f t="shared" si="25"/>
        <v>2053</v>
      </c>
      <c r="J35" s="36">
        <f t="shared" si="25"/>
        <v>880</v>
      </c>
      <c r="K35" s="26">
        <f t="shared" si="25"/>
        <v>1636</v>
      </c>
      <c r="L35" s="36">
        <f t="shared" si="25"/>
        <v>2</v>
      </c>
      <c r="M35" s="26">
        <f t="shared" si="25"/>
        <v>2518</v>
      </c>
      <c r="N35" s="36">
        <f t="shared" si="25"/>
        <v>1</v>
      </c>
      <c r="O35" s="36">
        <f t="shared" si="25"/>
        <v>1</v>
      </c>
      <c r="P35" s="36">
        <f t="shared" si="25"/>
        <v>0</v>
      </c>
      <c r="Q35" s="36">
        <f t="shared" si="25"/>
        <v>2</v>
      </c>
      <c r="R35" s="36">
        <f t="shared" si="25"/>
        <v>899</v>
      </c>
      <c r="S35" s="26">
        <f t="shared" si="25"/>
        <v>1612</v>
      </c>
      <c r="T35" s="36">
        <f t="shared" si="25"/>
        <v>2</v>
      </c>
      <c r="U35" s="37">
        <f t="shared" si="25"/>
        <v>2513</v>
      </c>
      <c r="V35" s="26">
        <f t="shared" si="25"/>
        <v>1019</v>
      </c>
      <c r="W35" s="36">
        <f t="shared" si="25"/>
        <v>686</v>
      </c>
      <c r="X35" s="36">
        <f t="shared" si="25"/>
        <v>1</v>
      </c>
      <c r="Y35" s="26">
        <f t="shared" si="25"/>
        <v>1706</v>
      </c>
      <c r="Z35" s="36">
        <f t="shared" si="25"/>
        <v>298</v>
      </c>
      <c r="AA35" s="36">
        <f t="shared" si="25"/>
        <v>460</v>
      </c>
      <c r="AB35" s="36">
        <f t="shared" si="25"/>
        <v>13</v>
      </c>
      <c r="AC35" s="36">
        <f t="shared" si="25"/>
        <v>771</v>
      </c>
      <c r="AD35" s="36">
        <f t="shared" si="25"/>
        <v>201</v>
      </c>
      <c r="AE35" s="36">
        <f t="shared" si="25"/>
        <v>335</v>
      </c>
      <c r="AF35" s="36">
        <f t="shared" si="25"/>
        <v>1</v>
      </c>
      <c r="AG35" s="36">
        <f t="shared" si="25"/>
        <v>537</v>
      </c>
      <c r="AH35" s="26">
        <f t="shared" si="25"/>
        <v>2437</v>
      </c>
      <c r="AI35" s="26">
        <f t="shared" si="25"/>
        <v>3696</v>
      </c>
      <c r="AJ35" s="51">
        <f t="shared" si="25"/>
        <v>6</v>
      </c>
      <c r="AK35" s="26">
        <f t="shared" si="25"/>
        <v>6139</v>
      </c>
      <c r="AL35" s="26">
        <f t="shared" si="25"/>
        <v>6688</v>
      </c>
      <c r="AM35" s="26">
        <f t="shared" si="25"/>
        <v>9545</v>
      </c>
      <c r="AN35" s="51">
        <f t="shared" si="25"/>
        <v>26</v>
      </c>
      <c r="AO35" s="26">
        <f t="shared" si="25"/>
        <v>16259</v>
      </c>
      <c r="AP35" s="30"/>
      <c r="AQ35" s="30"/>
      <c r="AR35" s="30"/>
      <c r="AS35" s="30"/>
    </row>
    <row r="36" spans="1:45" ht="15.75" customHeight="1" x14ac:dyDescent="0.25">
      <c r="A36" s="28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</row>
    <row r="37" spans="1:45" ht="15.75" customHeight="1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</row>
    <row r="38" spans="1:45" ht="15.75" customHeight="1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</row>
    <row r="39" spans="1:45" ht="15.75" customHeight="1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</row>
    <row r="40" spans="1:45" ht="15.75" customHeight="1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</row>
    <row r="41" spans="1:45" ht="15.75" customHeight="1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</row>
    <row r="42" spans="1:45" ht="15.75" customHeight="1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</row>
    <row r="43" spans="1:45" ht="15.75" customHeight="1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</row>
    <row r="44" spans="1:45" ht="15.75" customHeight="1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</row>
    <row r="45" spans="1:45" ht="15.75" customHeight="1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</row>
    <row r="46" spans="1:45" ht="15.75" customHeight="1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</row>
    <row r="47" spans="1:45" ht="15.7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</row>
    <row r="48" spans="1:45" ht="15.75" customHeight="1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</row>
    <row r="49" spans="2:45" ht="15.75" customHeight="1" x14ac:dyDescent="0.2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</row>
    <row r="50" spans="2:45" ht="15.75" customHeight="1" x14ac:dyDescent="0.2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</row>
    <row r="51" spans="2:45" ht="15.7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</row>
    <row r="52" spans="2:45" ht="15.75" customHeight="1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</row>
    <row r="53" spans="2:45" ht="15.75" customHeight="1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</row>
    <row r="54" spans="2:45" ht="15.75" customHeight="1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</row>
    <row r="55" spans="2:45" ht="15.75" customHeight="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</row>
    <row r="56" spans="2:45" ht="15.75" customHeight="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</row>
    <row r="57" spans="2:45" ht="15.7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</row>
    <row r="58" spans="2:45" ht="15.7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</row>
    <row r="59" spans="2:45" ht="15.7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</row>
    <row r="60" spans="2:45" ht="15.75" customHeight="1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</row>
    <row r="61" spans="2:45" ht="15.75" customHeight="1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</row>
    <row r="62" spans="2:45" ht="15.75" customHeight="1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</row>
    <row r="63" spans="2:45" ht="15.75" customHeight="1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</row>
    <row r="64" spans="2:45" ht="15.75" customHeight="1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</row>
    <row r="65" spans="2:45" ht="15.75" customHeight="1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</row>
    <row r="66" spans="2:45" ht="15.75" customHeight="1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</row>
    <row r="67" spans="2:45" ht="15.75" customHeight="1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</row>
    <row r="68" spans="2:45" ht="15.75" customHeight="1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</row>
    <row r="69" spans="2:45" ht="15.75" customHeight="1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2:45" ht="15.75" customHeight="1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2:45" ht="15.75" customHeight="1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2:45" ht="15.75" customHeight="1" x14ac:dyDescent="0.2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2:45" ht="15.75" customHeight="1" x14ac:dyDescent="0.2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2:45" ht="15.75" customHeight="1" x14ac:dyDescent="0.2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2:45" ht="15.75" customHeight="1" x14ac:dyDescent="0.2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</row>
    <row r="76" spans="2:45" ht="15.75" customHeight="1" x14ac:dyDescent="0.2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</row>
    <row r="77" spans="2:45" ht="15.75" customHeight="1" x14ac:dyDescent="0.2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</row>
    <row r="78" spans="2:45" ht="15.75" customHeight="1" x14ac:dyDescent="0.2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</row>
    <row r="79" spans="2:45" ht="15.75" customHeight="1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</row>
    <row r="80" spans="2:45" ht="15.75" customHeight="1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2:45" ht="15.75" customHeight="1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</row>
    <row r="82" spans="2:45" ht="15.75" customHeight="1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</row>
    <row r="83" spans="2:45" ht="15.75" customHeight="1" x14ac:dyDescent="0.2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</row>
    <row r="84" spans="2:45" ht="15.7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</row>
    <row r="85" spans="2:45" ht="15.7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</row>
    <row r="86" spans="2:45" ht="15.75" customHeight="1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</row>
    <row r="87" spans="2:45" ht="15.75" customHeight="1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</row>
    <row r="88" spans="2:45" ht="15.75" customHeight="1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</row>
    <row r="89" spans="2:45" ht="15.75" customHeight="1" x14ac:dyDescent="0.2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</row>
    <row r="90" spans="2:45" ht="15.75" customHeight="1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</row>
    <row r="91" spans="2:45" ht="15.75" customHeight="1" x14ac:dyDescent="0.2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</row>
    <row r="92" spans="2:45" ht="15.75" customHeight="1" x14ac:dyDescent="0.2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</row>
    <row r="93" spans="2:45" ht="15.75" customHeight="1" x14ac:dyDescent="0.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</row>
    <row r="94" spans="2:45" ht="15.75" customHeight="1" x14ac:dyDescent="0.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</row>
    <row r="95" spans="2:45" ht="15.75" customHeight="1" x14ac:dyDescent="0.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</row>
    <row r="96" spans="2:45" ht="15.75" customHeight="1" x14ac:dyDescent="0.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</row>
    <row r="97" spans="2:45" ht="15.75" customHeight="1" x14ac:dyDescent="0.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</row>
    <row r="98" spans="2:45" ht="15.75" customHeight="1" x14ac:dyDescent="0.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</row>
    <row r="99" spans="2:45" ht="15.75" customHeight="1" x14ac:dyDescent="0.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</row>
    <row r="100" spans="2:45" ht="15.75" customHeight="1" x14ac:dyDescent="0.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</row>
    <row r="101" spans="2:45" ht="15.75" customHeight="1" x14ac:dyDescent="0.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</row>
    <row r="102" spans="2:45" ht="15.75" customHeight="1" x14ac:dyDescent="0.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</row>
    <row r="103" spans="2:45" ht="15.75" customHeight="1" x14ac:dyDescent="0.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</row>
    <row r="104" spans="2:45" ht="15.75" customHeight="1" x14ac:dyDescent="0.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</row>
    <row r="105" spans="2:45" ht="15.7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</row>
    <row r="106" spans="2:45" ht="15.7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</row>
    <row r="107" spans="2:45" ht="15.75" customHeight="1" x14ac:dyDescent="0.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</row>
    <row r="108" spans="2:45" ht="15.75" customHeight="1" x14ac:dyDescent="0.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</row>
    <row r="109" spans="2:45" ht="15.75" customHeight="1" x14ac:dyDescent="0.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</row>
    <row r="110" spans="2:45" ht="15.75" customHeight="1" x14ac:dyDescent="0.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</row>
    <row r="111" spans="2:45" ht="15.75" customHeight="1" x14ac:dyDescent="0.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</row>
    <row r="112" spans="2:45" ht="15.75" customHeight="1" x14ac:dyDescent="0.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</row>
    <row r="113" spans="2:45" ht="15.75" customHeight="1" x14ac:dyDescent="0.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</row>
    <row r="114" spans="2:45" ht="15.75" customHeight="1" x14ac:dyDescent="0.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</row>
    <row r="115" spans="2:45" ht="15.75" customHeight="1" x14ac:dyDescent="0.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</row>
    <row r="116" spans="2:45" ht="15.75" customHeight="1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</row>
    <row r="117" spans="2:45" ht="15.75" customHeight="1" x14ac:dyDescent="0.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</row>
    <row r="118" spans="2:45" ht="15.75" customHeight="1" x14ac:dyDescent="0.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</row>
    <row r="119" spans="2:45" ht="15.75" customHeight="1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</row>
    <row r="120" spans="2:45" ht="15.75" customHeight="1" x14ac:dyDescent="0.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</row>
    <row r="121" spans="2:45" ht="15.75" customHeight="1" x14ac:dyDescent="0.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</row>
    <row r="122" spans="2:45" ht="15.75" customHeight="1" x14ac:dyDescent="0.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</row>
    <row r="123" spans="2:45" ht="15.75" customHeight="1" x14ac:dyDescent="0.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</row>
    <row r="124" spans="2:45" ht="15.75" customHeight="1" x14ac:dyDescent="0.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</row>
    <row r="125" spans="2:45" ht="15.75" customHeight="1" x14ac:dyDescent="0.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</row>
    <row r="126" spans="2:45" ht="15.75" customHeight="1" x14ac:dyDescent="0.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</row>
    <row r="127" spans="2:45" ht="15.75" customHeight="1" x14ac:dyDescent="0.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</row>
    <row r="128" spans="2:45" ht="15.75" customHeight="1" x14ac:dyDescent="0.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</row>
    <row r="129" spans="2:45" ht="15.75" customHeight="1" x14ac:dyDescent="0.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</row>
    <row r="130" spans="2:45" ht="15.75" customHeight="1" x14ac:dyDescent="0.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</row>
    <row r="131" spans="2:45" ht="15.75" customHeight="1" x14ac:dyDescent="0.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</row>
    <row r="132" spans="2:45" ht="15.75" customHeight="1" x14ac:dyDescent="0.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</row>
    <row r="133" spans="2:45" ht="15.75" customHeight="1" x14ac:dyDescent="0.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</row>
    <row r="134" spans="2:45" ht="15.75" customHeight="1" x14ac:dyDescent="0.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</row>
    <row r="135" spans="2:45" ht="15.75" customHeight="1" x14ac:dyDescent="0.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</row>
    <row r="136" spans="2:45" ht="15.75" customHeight="1" x14ac:dyDescent="0.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</row>
    <row r="137" spans="2:45" ht="15.75" customHeight="1" x14ac:dyDescent="0.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</row>
    <row r="138" spans="2:45" ht="15.75" customHeight="1" x14ac:dyDescent="0.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</row>
    <row r="139" spans="2:45" ht="15.75" customHeight="1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</row>
    <row r="140" spans="2:45" ht="15.75" customHeight="1" x14ac:dyDescent="0.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</row>
    <row r="141" spans="2:45" ht="15.75" customHeight="1" x14ac:dyDescent="0.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</row>
    <row r="142" spans="2:45" ht="15.75" customHeight="1" x14ac:dyDescent="0.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</row>
    <row r="143" spans="2:45" ht="15.75" customHeight="1" x14ac:dyDescent="0.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</row>
    <row r="144" spans="2:45" ht="15.75" customHeight="1" x14ac:dyDescent="0.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</row>
    <row r="145" spans="2:45" ht="15.75" customHeight="1" x14ac:dyDescent="0.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</row>
    <row r="146" spans="2:45" ht="15.75" customHeight="1" x14ac:dyDescent="0.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</row>
    <row r="147" spans="2:45" ht="15.75" customHeight="1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</row>
    <row r="148" spans="2:45" ht="15.75" customHeight="1" x14ac:dyDescent="0.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</row>
    <row r="149" spans="2:45" ht="15.75" customHeight="1" x14ac:dyDescent="0.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</row>
    <row r="150" spans="2:45" ht="15.75" customHeight="1" x14ac:dyDescent="0.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</row>
    <row r="151" spans="2:45" ht="15.75" customHeight="1" x14ac:dyDescent="0.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</row>
    <row r="152" spans="2:45" ht="15.75" customHeight="1" x14ac:dyDescent="0.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</row>
    <row r="153" spans="2:45" ht="15.75" customHeight="1" x14ac:dyDescent="0.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</row>
    <row r="154" spans="2:45" ht="15.75" customHeight="1" x14ac:dyDescent="0.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</row>
    <row r="155" spans="2:45" ht="15.75" customHeight="1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</row>
    <row r="156" spans="2:45" ht="15.75" customHeight="1" x14ac:dyDescent="0.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</row>
    <row r="157" spans="2:45" ht="15.75" customHeight="1" x14ac:dyDescent="0.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</row>
    <row r="158" spans="2:45" ht="15.75" customHeight="1" x14ac:dyDescent="0.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</row>
    <row r="159" spans="2:45" ht="15.75" customHeight="1" x14ac:dyDescent="0.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</row>
    <row r="160" spans="2:45" ht="15.75" customHeight="1" x14ac:dyDescent="0.2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</row>
    <row r="161" spans="2:45" ht="15.75" customHeight="1" x14ac:dyDescent="0.2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</row>
    <row r="162" spans="2:45" ht="15.75" customHeight="1" x14ac:dyDescent="0.2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</row>
    <row r="163" spans="2:45" ht="15.75" customHeight="1" x14ac:dyDescent="0.2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</row>
    <row r="164" spans="2:45" ht="15.75" customHeight="1" x14ac:dyDescent="0.2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</row>
    <row r="165" spans="2:45" ht="15.75" customHeight="1" x14ac:dyDescent="0.2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</row>
    <row r="166" spans="2:45" ht="15.75" customHeight="1" x14ac:dyDescent="0.2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</row>
    <row r="167" spans="2:45" ht="15.75" customHeight="1" x14ac:dyDescent="0.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</row>
    <row r="168" spans="2:45" ht="15.75" customHeight="1" x14ac:dyDescent="0.2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</row>
    <row r="169" spans="2:45" ht="15.75" customHeight="1" x14ac:dyDescent="0.2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</row>
    <row r="170" spans="2:45" ht="15.75" customHeight="1" x14ac:dyDescent="0.2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</row>
    <row r="171" spans="2:45" ht="15.75" customHeight="1" x14ac:dyDescent="0.2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</row>
    <row r="172" spans="2:45" ht="15.75" customHeight="1" x14ac:dyDescent="0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</row>
    <row r="173" spans="2:45" ht="15.75" customHeight="1" x14ac:dyDescent="0.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</row>
    <row r="174" spans="2:45" ht="15.75" customHeight="1" x14ac:dyDescent="0.2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</row>
    <row r="175" spans="2:45" ht="15.75" customHeight="1" x14ac:dyDescent="0.2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</row>
    <row r="176" spans="2:45" ht="15.75" customHeight="1" x14ac:dyDescent="0.2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</row>
    <row r="177" spans="2:45" ht="15.75" customHeight="1" x14ac:dyDescent="0.2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</row>
    <row r="178" spans="2:45" ht="15.75" customHeight="1" x14ac:dyDescent="0.25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</row>
    <row r="179" spans="2:45" ht="15.75" customHeight="1" x14ac:dyDescent="0.25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</row>
    <row r="180" spans="2:45" ht="15.75" customHeight="1" x14ac:dyDescent="0.25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</row>
    <row r="181" spans="2:45" ht="15.75" customHeight="1" x14ac:dyDescent="0.25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</row>
    <row r="182" spans="2:45" ht="15.75" customHeight="1" x14ac:dyDescent="0.25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</row>
    <row r="183" spans="2:45" ht="15.75" customHeight="1" x14ac:dyDescent="0.25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</row>
    <row r="184" spans="2:45" ht="15.75" customHeight="1" x14ac:dyDescent="0.25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</row>
    <row r="185" spans="2:45" ht="15.75" customHeight="1" x14ac:dyDescent="0.2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</row>
    <row r="186" spans="2:45" ht="15.75" customHeight="1" x14ac:dyDescent="0.25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</row>
    <row r="187" spans="2:45" ht="15.75" customHeight="1" x14ac:dyDescent="0.25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</row>
    <row r="188" spans="2:45" ht="15.75" customHeight="1" x14ac:dyDescent="0.25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</row>
    <row r="189" spans="2:45" ht="15.75" customHeight="1" x14ac:dyDescent="0.25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</row>
    <row r="190" spans="2:45" ht="15.75" customHeight="1" x14ac:dyDescent="0.25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</row>
    <row r="191" spans="2:45" ht="15.75" customHeight="1" x14ac:dyDescent="0.25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</row>
    <row r="192" spans="2:45" ht="15.75" customHeight="1" x14ac:dyDescent="0.25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</row>
    <row r="193" spans="2:45" ht="15.75" customHeight="1" x14ac:dyDescent="0.25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</row>
    <row r="194" spans="2:45" ht="15.75" customHeight="1" x14ac:dyDescent="0.25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</row>
    <row r="195" spans="2:45" ht="15.75" customHeight="1" x14ac:dyDescent="0.2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</row>
    <row r="196" spans="2:45" ht="15.75" customHeight="1" x14ac:dyDescent="0.25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</row>
    <row r="197" spans="2:45" ht="15.75" customHeight="1" x14ac:dyDescent="0.25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</row>
    <row r="198" spans="2:45" ht="15.75" customHeight="1" x14ac:dyDescent="0.25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</row>
    <row r="199" spans="2:45" ht="15.75" customHeight="1" x14ac:dyDescent="0.25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</row>
    <row r="200" spans="2:45" ht="15.75" customHeight="1" x14ac:dyDescent="0.25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</row>
    <row r="201" spans="2:45" ht="15.75" customHeight="1" x14ac:dyDescent="0.2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</row>
    <row r="202" spans="2:45" ht="15.75" customHeight="1" x14ac:dyDescent="0.25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</row>
    <row r="203" spans="2:45" ht="15.75" customHeight="1" x14ac:dyDescent="0.25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</row>
    <row r="204" spans="2:45" ht="15.75" customHeight="1" x14ac:dyDescent="0.25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</row>
    <row r="205" spans="2:45" ht="15.75" customHeight="1" x14ac:dyDescent="0.2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</row>
    <row r="206" spans="2:45" ht="15.75" customHeight="1" x14ac:dyDescent="0.25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</row>
    <row r="207" spans="2:45" ht="15.75" customHeight="1" x14ac:dyDescent="0.25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</row>
    <row r="208" spans="2:45" ht="15.75" customHeight="1" x14ac:dyDescent="0.25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</row>
    <row r="209" spans="2:45" ht="15.75" customHeight="1" x14ac:dyDescent="0.25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</row>
    <row r="210" spans="2:45" ht="15.75" customHeight="1" x14ac:dyDescent="0.25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</row>
    <row r="211" spans="2:45" ht="15.75" customHeight="1" x14ac:dyDescent="0.25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</row>
    <row r="212" spans="2:45" ht="15.75" customHeight="1" x14ac:dyDescent="0.25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</row>
    <row r="213" spans="2:45" ht="15.75" customHeight="1" x14ac:dyDescent="0.25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</row>
    <row r="214" spans="2:45" ht="15.75" customHeight="1" x14ac:dyDescent="0.2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</row>
    <row r="215" spans="2:45" ht="15.75" customHeight="1" x14ac:dyDescent="0.2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</row>
    <row r="216" spans="2:45" ht="15.75" customHeight="1" x14ac:dyDescent="0.2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</row>
    <row r="217" spans="2:45" ht="15.75" customHeight="1" x14ac:dyDescent="0.2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</row>
    <row r="218" spans="2:45" ht="15.75" customHeight="1" x14ac:dyDescent="0.2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</row>
    <row r="219" spans="2:45" ht="15.75" customHeight="1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</row>
    <row r="220" spans="2:45" ht="15.75" customHeight="1" x14ac:dyDescent="0.2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</row>
    <row r="221" spans="2:45" ht="15.75" customHeight="1" x14ac:dyDescent="0.2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</row>
    <row r="222" spans="2:45" ht="15.75" customHeight="1" x14ac:dyDescent="0.2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</row>
    <row r="223" spans="2:45" ht="15.75" customHeight="1" x14ac:dyDescent="0.2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</row>
    <row r="224" spans="2:45" ht="15.75" customHeight="1" x14ac:dyDescent="0.2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</row>
    <row r="225" spans="2:45" ht="15.75" customHeight="1" x14ac:dyDescent="0.25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</row>
    <row r="226" spans="2:45" ht="15.75" customHeight="1" x14ac:dyDescent="0.25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</row>
    <row r="227" spans="2:45" ht="15.75" customHeight="1" x14ac:dyDescent="0.25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</row>
    <row r="228" spans="2:45" ht="15.75" customHeight="1" x14ac:dyDescent="0.25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</row>
    <row r="229" spans="2:45" ht="15.75" customHeight="1" x14ac:dyDescent="0.25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</row>
    <row r="230" spans="2:45" ht="15.75" customHeight="1" x14ac:dyDescent="0.25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</row>
    <row r="231" spans="2:45" ht="15.75" customHeight="1" x14ac:dyDescent="0.25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</row>
    <row r="232" spans="2:45" ht="15.75" customHeight="1" x14ac:dyDescent="0.25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</row>
    <row r="233" spans="2:45" ht="15.75" customHeight="1" x14ac:dyDescent="0.25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</row>
    <row r="234" spans="2:45" ht="15.75" customHeight="1" x14ac:dyDescent="0.25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</row>
    <row r="235" spans="2:45" ht="15.75" customHeight="1" x14ac:dyDescent="0.25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</row>
    <row r="236" spans="2:45" ht="15.75" customHeight="1" x14ac:dyDescent="0.25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</row>
    <row r="237" spans="2:45" ht="15.75" customHeight="1" x14ac:dyDescent="0.25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</row>
    <row r="238" spans="2:45" ht="15.75" customHeight="1" x14ac:dyDescent="0.25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</row>
    <row r="239" spans="2:45" ht="15.75" customHeight="1" x14ac:dyDescent="0.25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</row>
    <row r="240" spans="2:45" ht="15.75" customHeight="1" x14ac:dyDescent="0.25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</row>
    <row r="241" spans="2:45" ht="15.75" customHeight="1" x14ac:dyDescent="0.2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</row>
    <row r="242" spans="2:45" ht="15.75" customHeight="1" x14ac:dyDescent="0.25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</row>
    <row r="243" spans="2:45" ht="15.75" customHeight="1" x14ac:dyDescent="0.25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</row>
    <row r="244" spans="2:45" ht="15.75" customHeight="1" x14ac:dyDescent="0.25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</row>
    <row r="245" spans="2:45" ht="15.75" customHeight="1" x14ac:dyDescent="0.25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</row>
    <row r="246" spans="2:45" ht="15.75" customHeight="1" x14ac:dyDescent="0.25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</row>
    <row r="247" spans="2:45" ht="15.75" customHeight="1" x14ac:dyDescent="0.25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</row>
    <row r="248" spans="2:45" ht="15.75" customHeight="1" x14ac:dyDescent="0.25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</row>
    <row r="249" spans="2:45" ht="15.75" customHeight="1" x14ac:dyDescent="0.25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</row>
    <row r="250" spans="2:45" ht="15.75" customHeight="1" x14ac:dyDescent="0.25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</row>
    <row r="251" spans="2:45" ht="15.75" customHeight="1" x14ac:dyDescent="0.25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</row>
    <row r="252" spans="2:45" ht="15.75" customHeight="1" x14ac:dyDescent="0.25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</row>
    <row r="253" spans="2:45" ht="15.75" customHeight="1" x14ac:dyDescent="0.25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</row>
    <row r="254" spans="2:45" ht="15.75" customHeight="1" x14ac:dyDescent="0.25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</row>
    <row r="255" spans="2:45" ht="15.75" customHeight="1" x14ac:dyDescent="0.25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</row>
    <row r="256" spans="2:45" ht="15.75" customHeight="1" x14ac:dyDescent="0.25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</row>
    <row r="257" spans="2:45" ht="15.75" customHeight="1" x14ac:dyDescent="0.25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</row>
    <row r="258" spans="2:45" ht="15.75" customHeight="1" x14ac:dyDescent="0.25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</row>
    <row r="259" spans="2:45" ht="15.75" customHeight="1" x14ac:dyDescent="0.25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</row>
    <row r="260" spans="2:45" ht="15.75" customHeight="1" x14ac:dyDescent="0.25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</row>
    <row r="261" spans="2:45" ht="15.75" customHeight="1" x14ac:dyDescent="0.25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</row>
    <row r="262" spans="2:45" ht="15.75" customHeight="1" x14ac:dyDescent="0.25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</row>
    <row r="263" spans="2:45" ht="15.75" customHeight="1" x14ac:dyDescent="0.25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</row>
    <row r="264" spans="2:45" ht="15.75" customHeight="1" x14ac:dyDescent="0.25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</row>
    <row r="265" spans="2:45" ht="15.75" customHeight="1" x14ac:dyDescent="0.25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</row>
    <row r="266" spans="2:45" ht="15.75" customHeight="1" x14ac:dyDescent="0.25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</row>
    <row r="267" spans="2:45" ht="15.75" customHeight="1" x14ac:dyDescent="0.25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</row>
    <row r="268" spans="2:45" ht="15.75" customHeight="1" x14ac:dyDescent="0.25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</row>
    <row r="269" spans="2:45" ht="15.75" customHeight="1" x14ac:dyDescent="0.25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</row>
    <row r="270" spans="2:45" ht="15.75" customHeight="1" x14ac:dyDescent="0.25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</row>
    <row r="271" spans="2:45" ht="15.75" customHeight="1" x14ac:dyDescent="0.25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</row>
    <row r="272" spans="2:45" ht="15.75" customHeight="1" x14ac:dyDescent="0.25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</row>
    <row r="273" spans="2:45" ht="15.75" customHeight="1" x14ac:dyDescent="0.25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</row>
    <row r="274" spans="2:45" ht="15.75" customHeight="1" x14ac:dyDescent="0.25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</row>
    <row r="275" spans="2:45" ht="15.75" customHeight="1" x14ac:dyDescent="0.25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</row>
    <row r="276" spans="2:45" ht="15.75" customHeight="1" x14ac:dyDescent="0.25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</row>
    <row r="277" spans="2:45" ht="15.75" customHeight="1" x14ac:dyDescent="0.25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</row>
    <row r="278" spans="2:45" ht="15.75" customHeight="1" x14ac:dyDescent="0.25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</row>
    <row r="279" spans="2:45" ht="15.75" customHeight="1" x14ac:dyDescent="0.25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</row>
    <row r="280" spans="2:45" ht="15.75" customHeight="1" x14ac:dyDescent="0.25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</row>
    <row r="281" spans="2:45" ht="15.75" customHeight="1" x14ac:dyDescent="0.25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</row>
    <row r="282" spans="2:45" ht="15.75" customHeight="1" x14ac:dyDescent="0.25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</row>
    <row r="283" spans="2:45" ht="15.75" customHeight="1" x14ac:dyDescent="0.25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</row>
    <row r="284" spans="2:45" ht="15.75" customHeight="1" x14ac:dyDescent="0.25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</row>
    <row r="285" spans="2:45" ht="15.75" customHeight="1" x14ac:dyDescent="0.25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</row>
    <row r="286" spans="2:45" ht="15.75" customHeight="1" x14ac:dyDescent="0.25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</row>
    <row r="287" spans="2:45" ht="15.75" customHeight="1" x14ac:dyDescent="0.25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</row>
    <row r="288" spans="2:45" ht="15.75" customHeight="1" x14ac:dyDescent="0.25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</row>
    <row r="289" spans="2:45" ht="15.75" customHeight="1" x14ac:dyDescent="0.25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</row>
    <row r="290" spans="2:45" ht="15.75" customHeight="1" x14ac:dyDescent="0.25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</row>
    <row r="291" spans="2:45" ht="15.75" customHeight="1" x14ac:dyDescent="0.25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</row>
    <row r="292" spans="2:45" ht="15.75" customHeight="1" x14ac:dyDescent="0.25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</row>
    <row r="293" spans="2:45" ht="15.75" customHeight="1" x14ac:dyDescent="0.25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</row>
    <row r="294" spans="2:45" ht="15.75" customHeight="1" x14ac:dyDescent="0.25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</row>
    <row r="295" spans="2:45" ht="15.75" customHeight="1" x14ac:dyDescent="0.25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</row>
    <row r="296" spans="2:45" ht="15.75" customHeight="1" x14ac:dyDescent="0.25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</row>
    <row r="297" spans="2:45" ht="15.75" customHeight="1" x14ac:dyDescent="0.25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</row>
    <row r="298" spans="2:45" ht="15.75" customHeight="1" x14ac:dyDescent="0.25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</row>
    <row r="299" spans="2:45" ht="15.75" customHeight="1" x14ac:dyDescent="0.25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</row>
    <row r="300" spans="2:45" ht="15.75" customHeight="1" x14ac:dyDescent="0.25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</row>
    <row r="301" spans="2:45" ht="15.75" customHeight="1" x14ac:dyDescent="0.25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</row>
    <row r="302" spans="2:45" ht="15.75" customHeight="1" x14ac:dyDescent="0.25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</row>
    <row r="303" spans="2:45" ht="15.75" customHeight="1" x14ac:dyDescent="0.25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</row>
    <row r="304" spans="2:45" ht="15.75" customHeight="1" x14ac:dyDescent="0.25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</row>
    <row r="305" spans="2:45" ht="15.75" customHeight="1" x14ac:dyDescent="0.25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</row>
    <row r="306" spans="2:45" ht="15.75" customHeight="1" x14ac:dyDescent="0.25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</row>
    <row r="307" spans="2:45" ht="15.75" customHeight="1" x14ac:dyDescent="0.25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</row>
    <row r="308" spans="2:45" ht="15.75" customHeight="1" x14ac:dyDescent="0.25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</row>
    <row r="309" spans="2:45" ht="15.75" customHeight="1" x14ac:dyDescent="0.25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</row>
    <row r="310" spans="2:45" ht="15.75" customHeight="1" x14ac:dyDescent="0.25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</row>
    <row r="311" spans="2:45" ht="15.75" customHeight="1" x14ac:dyDescent="0.25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</row>
    <row r="312" spans="2:45" ht="15.75" customHeight="1" x14ac:dyDescent="0.25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</row>
    <row r="313" spans="2:45" ht="15.75" customHeight="1" x14ac:dyDescent="0.25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</row>
    <row r="314" spans="2:45" ht="15.75" customHeight="1" x14ac:dyDescent="0.25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</row>
    <row r="315" spans="2:45" ht="15.75" customHeight="1" x14ac:dyDescent="0.25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</row>
    <row r="316" spans="2:45" ht="15.75" customHeight="1" x14ac:dyDescent="0.25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</row>
    <row r="317" spans="2:45" ht="15.75" customHeight="1" x14ac:dyDescent="0.25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</row>
    <row r="318" spans="2:45" ht="15.75" customHeight="1" x14ac:dyDescent="0.25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</row>
    <row r="319" spans="2:45" ht="15.75" customHeight="1" x14ac:dyDescent="0.25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</row>
    <row r="320" spans="2:45" ht="15.75" customHeight="1" x14ac:dyDescent="0.25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</row>
    <row r="321" spans="2:45" ht="15.75" customHeight="1" x14ac:dyDescent="0.25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</row>
    <row r="322" spans="2:45" ht="15.75" customHeight="1" x14ac:dyDescent="0.25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</row>
    <row r="323" spans="2:45" ht="15.75" customHeight="1" x14ac:dyDescent="0.25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</row>
    <row r="324" spans="2:45" ht="15.75" customHeight="1" x14ac:dyDescent="0.25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</row>
    <row r="325" spans="2:45" ht="15.75" customHeight="1" x14ac:dyDescent="0.25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</row>
    <row r="326" spans="2:45" ht="15.75" customHeight="1" x14ac:dyDescent="0.25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</row>
    <row r="327" spans="2:45" ht="15.75" customHeight="1" x14ac:dyDescent="0.25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</row>
    <row r="328" spans="2:45" ht="15.75" customHeight="1" x14ac:dyDescent="0.25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</row>
    <row r="329" spans="2:45" ht="15.75" customHeight="1" x14ac:dyDescent="0.25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</row>
    <row r="330" spans="2:45" ht="15.75" customHeight="1" x14ac:dyDescent="0.25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</row>
    <row r="331" spans="2:45" ht="15.75" customHeight="1" x14ac:dyDescent="0.25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</row>
    <row r="332" spans="2:45" ht="15.75" customHeight="1" x14ac:dyDescent="0.25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</row>
    <row r="333" spans="2:45" ht="15.75" customHeight="1" x14ac:dyDescent="0.25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</row>
    <row r="334" spans="2:45" ht="15.75" customHeight="1" x14ac:dyDescent="0.25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</row>
    <row r="335" spans="2:45" ht="15.75" customHeight="1" x14ac:dyDescent="0.25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</row>
    <row r="336" spans="2:45" ht="15.75" customHeight="1" x14ac:dyDescent="0.25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</row>
    <row r="337" spans="2:45" ht="15.75" customHeight="1" x14ac:dyDescent="0.25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</row>
    <row r="338" spans="2:45" ht="15.75" customHeight="1" x14ac:dyDescent="0.25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</row>
    <row r="339" spans="2:45" ht="15.75" customHeight="1" x14ac:dyDescent="0.25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</row>
    <row r="340" spans="2:45" ht="15.75" customHeight="1" x14ac:dyDescent="0.25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</row>
    <row r="341" spans="2:45" ht="15.75" customHeight="1" x14ac:dyDescent="0.25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</row>
    <row r="342" spans="2:45" ht="15.75" customHeight="1" x14ac:dyDescent="0.25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</row>
    <row r="343" spans="2:45" ht="15.75" customHeight="1" x14ac:dyDescent="0.25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</row>
    <row r="344" spans="2:45" ht="15.75" customHeight="1" x14ac:dyDescent="0.25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</row>
    <row r="345" spans="2:45" ht="15.75" customHeight="1" x14ac:dyDescent="0.25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</row>
    <row r="346" spans="2:45" ht="15.75" customHeight="1" x14ac:dyDescent="0.25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</row>
    <row r="347" spans="2:45" ht="15.75" customHeight="1" x14ac:dyDescent="0.25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</row>
    <row r="348" spans="2:45" ht="15.75" customHeight="1" x14ac:dyDescent="0.25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</row>
    <row r="349" spans="2:45" ht="15.75" customHeight="1" x14ac:dyDescent="0.25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</row>
    <row r="350" spans="2:45" ht="15.75" customHeight="1" x14ac:dyDescent="0.25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</row>
    <row r="351" spans="2:45" ht="15.75" customHeight="1" x14ac:dyDescent="0.25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</row>
    <row r="352" spans="2:45" ht="15.75" customHeight="1" x14ac:dyDescent="0.25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</row>
    <row r="353" spans="2:45" ht="15.75" customHeight="1" x14ac:dyDescent="0.25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</row>
    <row r="354" spans="2:45" ht="15.75" customHeight="1" x14ac:dyDescent="0.25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</row>
    <row r="355" spans="2:45" ht="15.75" customHeight="1" x14ac:dyDescent="0.25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</row>
    <row r="356" spans="2:45" ht="15.75" customHeight="1" x14ac:dyDescent="0.25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</row>
    <row r="357" spans="2:45" ht="15.75" customHeight="1" x14ac:dyDescent="0.25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</row>
    <row r="358" spans="2:45" ht="15.75" customHeight="1" x14ac:dyDescent="0.25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</row>
    <row r="359" spans="2:45" ht="15.75" customHeight="1" x14ac:dyDescent="0.25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</row>
    <row r="360" spans="2:45" ht="15.75" customHeight="1" x14ac:dyDescent="0.25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</row>
    <row r="361" spans="2:45" ht="15.75" customHeight="1" x14ac:dyDescent="0.2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</row>
    <row r="362" spans="2:45" ht="15.75" customHeight="1" x14ac:dyDescent="0.25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</row>
    <row r="363" spans="2:45" ht="15.75" customHeight="1" x14ac:dyDescent="0.25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</row>
    <row r="364" spans="2:45" ht="15.75" customHeight="1" x14ac:dyDescent="0.25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</row>
    <row r="365" spans="2:45" ht="15.75" customHeight="1" x14ac:dyDescent="0.25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</row>
    <row r="366" spans="2:45" ht="15.75" customHeight="1" x14ac:dyDescent="0.25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</row>
    <row r="367" spans="2:45" ht="15.75" customHeight="1" x14ac:dyDescent="0.25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</row>
    <row r="368" spans="2:45" ht="15.75" customHeight="1" x14ac:dyDescent="0.25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</row>
    <row r="369" spans="2:45" ht="15.75" customHeight="1" x14ac:dyDescent="0.25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</row>
    <row r="370" spans="2:45" ht="15.75" customHeight="1" x14ac:dyDescent="0.25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</row>
    <row r="371" spans="2:45" ht="15.75" customHeight="1" x14ac:dyDescent="0.25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</row>
    <row r="372" spans="2:45" ht="15.75" customHeight="1" x14ac:dyDescent="0.25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</row>
    <row r="373" spans="2:45" ht="15.75" customHeight="1" x14ac:dyDescent="0.25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</row>
    <row r="374" spans="2:45" ht="15.75" customHeight="1" x14ac:dyDescent="0.25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</row>
    <row r="375" spans="2:45" ht="15.75" customHeight="1" x14ac:dyDescent="0.25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</row>
    <row r="376" spans="2:45" ht="15.75" customHeight="1" x14ac:dyDescent="0.25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</row>
    <row r="377" spans="2:45" ht="15.75" customHeight="1" x14ac:dyDescent="0.25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</row>
    <row r="378" spans="2:45" ht="15.75" customHeight="1" x14ac:dyDescent="0.25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</row>
    <row r="379" spans="2:45" ht="15.75" customHeight="1" x14ac:dyDescent="0.25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</row>
    <row r="380" spans="2:45" ht="15.75" customHeight="1" x14ac:dyDescent="0.25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</row>
    <row r="381" spans="2:45" ht="15.75" customHeight="1" x14ac:dyDescent="0.25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</row>
    <row r="382" spans="2:45" ht="15.75" customHeight="1" x14ac:dyDescent="0.25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</row>
    <row r="383" spans="2:45" ht="15.75" customHeight="1" x14ac:dyDescent="0.25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</row>
    <row r="384" spans="2:45" ht="15.75" customHeight="1" x14ac:dyDescent="0.25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</row>
    <row r="385" spans="2:45" ht="15.75" customHeight="1" x14ac:dyDescent="0.25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</row>
    <row r="386" spans="2:45" ht="15.75" customHeight="1" x14ac:dyDescent="0.25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</row>
    <row r="387" spans="2:45" ht="15.75" customHeight="1" x14ac:dyDescent="0.25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</row>
    <row r="388" spans="2:45" ht="15.75" customHeight="1" x14ac:dyDescent="0.25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</row>
    <row r="389" spans="2:45" ht="15.75" customHeight="1" x14ac:dyDescent="0.25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</row>
    <row r="390" spans="2:45" ht="15.75" customHeight="1" x14ac:dyDescent="0.25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</row>
    <row r="391" spans="2:45" ht="15.75" customHeight="1" x14ac:dyDescent="0.25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</row>
    <row r="392" spans="2:45" ht="15.75" customHeight="1" x14ac:dyDescent="0.25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</row>
    <row r="393" spans="2:45" ht="15.75" customHeight="1" x14ac:dyDescent="0.25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</row>
    <row r="394" spans="2:45" ht="15.75" customHeight="1" x14ac:dyDescent="0.25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</row>
    <row r="395" spans="2:45" ht="15.75" customHeight="1" x14ac:dyDescent="0.25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</row>
    <row r="396" spans="2:45" ht="15.75" customHeight="1" x14ac:dyDescent="0.25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</row>
    <row r="397" spans="2:45" ht="15.75" customHeight="1" x14ac:dyDescent="0.25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</row>
    <row r="398" spans="2:45" ht="15.75" customHeight="1" x14ac:dyDescent="0.25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</row>
    <row r="399" spans="2:45" ht="15.75" customHeight="1" x14ac:dyDescent="0.25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</row>
    <row r="400" spans="2:45" ht="15.75" customHeight="1" x14ac:dyDescent="0.25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</row>
    <row r="401" spans="2:45" ht="15.75" customHeight="1" x14ac:dyDescent="0.25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</row>
    <row r="402" spans="2:45" ht="15.75" customHeight="1" x14ac:dyDescent="0.25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</row>
    <row r="403" spans="2:45" ht="15.75" customHeight="1" x14ac:dyDescent="0.25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</row>
    <row r="404" spans="2:45" ht="15.75" customHeight="1" x14ac:dyDescent="0.25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</row>
    <row r="405" spans="2:45" ht="15.75" customHeight="1" x14ac:dyDescent="0.25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</row>
    <row r="406" spans="2:45" ht="15.75" customHeight="1" x14ac:dyDescent="0.25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</row>
    <row r="407" spans="2:45" ht="15.75" customHeight="1" x14ac:dyDescent="0.25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</row>
    <row r="408" spans="2:45" ht="15.75" customHeight="1" x14ac:dyDescent="0.25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</row>
    <row r="409" spans="2:45" ht="15.75" customHeight="1" x14ac:dyDescent="0.25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</row>
    <row r="410" spans="2:45" ht="15.75" customHeight="1" x14ac:dyDescent="0.25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</row>
    <row r="411" spans="2:45" ht="15.75" customHeight="1" x14ac:dyDescent="0.25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</row>
    <row r="412" spans="2:45" ht="15.75" customHeight="1" x14ac:dyDescent="0.25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</row>
    <row r="413" spans="2:45" ht="15.75" customHeight="1" x14ac:dyDescent="0.25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</row>
    <row r="414" spans="2:45" ht="15.75" customHeight="1" x14ac:dyDescent="0.25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</row>
    <row r="415" spans="2:45" ht="15.75" customHeight="1" x14ac:dyDescent="0.25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</row>
    <row r="416" spans="2:45" ht="15.75" customHeight="1" x14ac:dyDescent="0.25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</row>
    <row r="417" spans="2:45" ht="15.75" customHeight="1" x14ac:dyDescent="0.25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</row>
    <row r="418" spans="2:45" ht="15.75" customHeight="1" x14ac:dyDescent="0.25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</row>
    <row r="419" spans="2:45" ht="15.75" customHeight="1" x14ac:dyDescent="0.25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</row>
    <row r="420" spans="2:45" ht="15.75" customHeight="1" x14ac:dyDescent="0.25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</row>
    <row r="421" spans="2:45" ht="15.75" customHeight="1" x14ac:dyDescent="0.25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</row>
    <row r="422" spans="2:45" ht="15.75" customHeight="1" x14ac:dyDescent="0.25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</row>
    <row r="423" spans="2:45" ht="15.75" customHeight="1" x14ac:dyDescent="0.25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</row>
    <row r="424" spans="2:45" ht="15.75" customHeight="1" x14ac:dyDescent="0.25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</row>
    <row r="425" spans="2:45" ht="15.75" customHeight="1" x14ac:dyDescent="0.25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</row>
    <row r="426" spans="2:45" ht="15.75" customHeight="1" x14ac:dyDescent="0.25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</row>
    <row r="427" spans="2:45" ht="15.75" customHeight="1" x14ac:dyDescent="0.25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</row>
    <row r="428" spans="2:45" ht="15.75" customHeight="1" x14ac:dyDescent="0.25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</row>
    <row r="429" spans="2:45" ht="15.75" customHeight="1" x14ac:dyDescent="0.25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</row>
    <row r="430" spans="2:45" ht="15.75" customHeight="1" x14ac:dyDescent="0.25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</row>
    <row r="431" spans="2:45" ht="15.75" customHeight="1" x14ac:dyDescent="0.25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</row>
    <row r="432" spans="2:45" ht="15.75" customHeight="1" x14ac:dyDescent="0.25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</row>
    <row r="433" spans="2:45" ht="15.75" customHeight="1" x14ac:dyDescent="0.25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</row>
    <row r="434" spans="2:45" ht="15.75" customHeight="1" x14ac:dyDescent="0.25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</row>
    <row r="435" spans="2:45" ht="15.75" customHeight="1" x14ac:dyDescent="0.25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</row>
    <row r="436" spans="2:45" ht="15.75" customHeight="1" x14ac:dyDescent="0.25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</row>
    <row r="437" spans="2:45" ht="15.75" customHeight="1" x14ac:dyDescent="0.25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</row>
    <row r="438" spans="2:45" ht="15.75" customHeight="1" x14ac:dyDescent="0.25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</row>
    <row r="439" spans="2:45" ht="15.75" customHeight="1" x14ac:dyDescent="0.25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</row>
    <row r="440" spans="2:45" ht="15.75" customHeight="1" x14ac:dyDescent="0.25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</row>
    <row r="441" spans="2:45" ht="15.75" customHeight="1" x14ac:dyDescent="0.25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</row>
    <row r="442" spans="2:45" ht="15.75" customHeight="1" x14ac:dyDescent="0.25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</row>
    <row r="443" spans="2:45" ht="15.75" customHeight="1" x14ac:dyDescent="0.25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</row>
    <row r="444" spans="2:45" ht="15.75" customHeight="1" x14ac:dyDescent="0.25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</row>
    <row r="445" spans="2:45" ht="15.75" customHeight="1" x14ac:dyDescent="0.25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</row>
    <row r="446" spans="2:45" ht="15.75" customHeight="1" x14ac:dyDescent="0.25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</row>
    <row r="447" spans="2:45" ht="15.75" customHeight="1" x14ac:dyDescent="0.25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</row>
    <row r="448" spans="2:45" ht="15.75" customHeight="1" x14ac:dyDescent="0.25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</row>
    <row r="449" spans="2:45" ht="15.75" customHeight="1" x14ac:dyDescent="0.25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</row>
    <row r="450" spans="2:45" ht="15.75" customHeight="1" x14ac:dyDescent="0.25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</row>
    <row r="451" spans="2:45" ht="15.75" customHeight="1" x14ac:dyDescent="0.25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</row>
    <row r="452" spans="2:45" ht="15.75" customHeight="1" x14ac:dyDescent="0.25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</row>
    <row r="453" spans="2:45" ht="15.75" customHeight="1" x14ac:dyDescent="0.25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</row>
    <row r="454" spans="2:45" ht="15.75" customHeight="1" x14ac:dyDescent="0.25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</row>
    <row r="455" spans="2:45" ht="15.75" customHeight="1" x14ac:dyDescent="0.25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</row>
    <row r="456" spans="2:45" ht="15.75" customHeight="1" x14ac:dyDescent="0.25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</row>
    <row r="457" spans="2:45" ht="15.75" customHeight="1" x14ac:dyDescent="0.25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</row>
    <row r="458" spans="2:45" ht="15.75" customHeight="1" x14ac:dyDescent="0.25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</row>
    <row r="459" spans="2:45" ht="15.75" customHeight="1" x14ac:dyDescent="0.25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</row>
    <row r="460" spans="2:45" ht="15.75" customHeight="1" x14ac:dyDescent="0.25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</row>
    <row r="461" spans="2:45" ht="15.75" customHeight="1" x14ac:dyDescent="0.25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</row>
    <row r="462" spans="2:45" ht="15.75" customHeight="1" x14ac:dyDescent="0.25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</row>
    <row r="463" spans="2:45" ht="15.75" customHeight="1" x14ac:dyDescent="0.25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</row>
    <row r="464" spans="2:45" ht="15.75" customHeight="1" x14ac:dyDescent="0.25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</row>
    <row r="465" spans="2:45" ht="15.75" customHeight="1" x14ac:dyDescent="0.25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</row>
    <row r="466" spans="2:45" ht="15.75" customHeight="1" x14ac:dyDescent="0.25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</row>
    <row r="467" spans="2:45" ht="15.75" customHeight="1" x14ac:dyDescent="0.25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</row>
    <row r="468" spans="2:45" ht="15.75" customHeight="1" x14ac:dyDescent="0.25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</row>
    <row r="469" spans="2:45" ht="15.75" customHeight="1" x14ac:dyDescent="0.25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</row>
    <row r="470" spans="2:45" ht="15.75" customHeight="1" x14ac:dyDescent="0.25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</row>
    <row r="471" spans="2:45" ht="15.75" customHeight="1" x14ac:dyDescent="0.25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</row>
    <row r="472" spans="2:45" ht="15.75" customHeight="1" x14ac:dyDescent="0.25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</row>
    <row r="473" spans="2:45" ht="15.75" customHeight="1" x14ac:dyDescent="0.25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</row>
    <row r="474" spans="2:45" ht="15.75" customHeight="1" x14ac:dyDescent="0.25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</row>
    <row r="475" spans="2:45" ht="15.75" customHeight="1" x14ac:dyDescent="0.25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</row>
    <row r="476" spans="2:45" ht="15.75" customHeight="1" x14ac:dyDescent="0.25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</row>
    <row r="477" spans="2:45" ht="15.75" customHeight="1" x14ac:dyDescent="0.25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</row>
    <row r="478" spans="2:45" ht="15.75" customHeight="1" x14ac:dyDescent="0.25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</row>
    <row r="479" spans="2:45" ht="15.75" customHeight="1" x14ac:dyDescent="0.25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</row>
    <row r="480" spans="2:45" ht="15.75" customHeight="1" x14ac:dyDescent="0.25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</row>
    <row r="481" spans="2:45" ht="15.75" customHeight="1" x14ac:dyDescent="0.25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</row>
    <row r="482" spans="2:45" ht="15.75" customHeight="1" x14ac:dyDescent="0.25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</row>
    <row r="483" spans="2:45" ht="15.75" customHeight="1" x14ac:dyDescent="0.25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</row>
    <row r="484" spans="2:45" ht="15.75" customHeight="1" x14ac:dyDescent="0.25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</row>
    <row r="485" spans="2:45" ht="15.75" customHeight="1" x14ac:dyDescent="0.25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</row>
    <row r="486" spans="2:45" ht="15.75" customHeight="1" x14ac:dyDescent="0.25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</row>
    <row r="487" spans="2:45" ht="15.75" customHeight="1" x14ac:dyDescent="0.25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</row>
    <row r="488" spans="2:45" ht="15.75" customHeight="1" x14ac:dyDescent="0.25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</row>
    <row r="489" spans="2:45" ht="15.75" customHeight="1" x14ac:dyDescent="0.25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</row>
    <row r="490" spans="2:45" ht="15.75" customHeight="1" x14ac:dyDescent="0.25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</row>
    <row r="491" spans="2:45" ht="15.75" customHeight="1" x14ac:dyDescent="0.25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</row>
    <row r="492" spans="2:45" ht="15.75" customHeight="1" x14ac:dyDescent="0.25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</row>
    <row r="493" spans="2:45" ht="15.75" customHeight="1" x14ac:dyDescent="0.25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</row>
    <row r="494" spans="2:45" ht="15.75" customHeight="1" x14ac:dyDescent="0.25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</row>
    <row r="495" spans="2:45" ht="15.75" customHeight="1" x14ac:dyDescent="0.25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</row>
    <row r="496" spans="2:45" ht="15.75" customHeight="1" x14ac:dyDescent="0.25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</row>
    <row r="497" spans="2:45" ht="15.75" customHeight="1" x14ac:dyDescent="0.25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</row>
    <row r="498" spans="2:45" ht="15.75" customHeight="1" x14ac:dyDescent="0.25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</row>
    <row r="499" spans="2:45" ht="15.75" customHeight="1" x14ac:dyDescent="0.25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</row>
    <row r="500" spans="2:45" ht="15.75" customHeight="1" x14ac:dyDescent="0.25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</row>
    <row r="501" spans="2:45" ht="15.75" customHeight="1" x14ac:dyDescent="0.25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</row>
    <row r="502" spans="2:45" ht="15.75" customHeight="1" x14ac:dyDescent="0.25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</row>
    <row r="503" spans="2:45" ht="15.75" customHeight="1" x14ac:dyDescent="0.25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</row>
    <row r="504" spans="2:45" ht="15.75" customHeight="1" x14ac:dyDescent="0.25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</row>
    <row r="505" spans="2:45" ht="15.75" customHeight="1" x14ac:dyDescent="0.25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</row>
    <row r="506" spans="2:45" ht="15.75" customHeight="1" x14ac:dyDescent="0.25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</row>
    <row r="507" spans="2:45" ht="15.75" customHeight="1" x14ac:dyDescent="0.25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</row>
    <row r="508" spans="2:45" ht="15.75" customHeight="1" x14ac:dyDescent="0.25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</row>
    <row r="509" spans="2:45" ht="15.75" customHeight="1" x14ac:dyDescent="0.25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</row>
    <row r="510" spans="2:45" ht="15.75" customHeight="1" x14ac:dyDescent="0.25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</row>
    <row r="511" spans="2:45" ht="15.75" customHeight="1" x14ac:dyDescent="0.25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</row>
    <row r="512" spans="2:45" ht="15.75" customHeight="1" x14ac:dyDescent="0.25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</row>
    <row r="513" spans="2:45" ht="15.75" customHeight="1" x14ac:dyDescent="0.25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</row>
    <row r="514" spans="2:45" ht="15.75" customHeight="1" x14ac:dyDescent="0.25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</row>
    <row r="515" spans="2:45" ht="15.75" customHeight="1" x14ac:dyDescent="0.25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</row>
    <row r="516" spans="2:45" ht="15.75" customHeight="1" x14ac:dyDescent="0.25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</row>
    <row r="517" spans="2:45" ht="15.75" customHeight="1" x14ac:dyDescent="0.25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</row>
    <row r="518" spans="2:45" ht="15.75" customHeight="1" x14ac:dyDescent="0.25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</row>
    <row r="519" spans="2:45" ht="15.75" customHeight="1" x14ac:dyDescent="0.25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</row>
    <row r="520" spans="2:45" ht="15.75" customHeight="1" x14ac:dyDescent="0.25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</row>
    <row r="521" spans="2:45" ht="15.75" customHeight="1" x14ac:dyDescent="0.25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</row>
    <row r="522" spans="2:45" ht="15.75" customHeight="1" x14ac:dyDescent="0.25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</row>
    <row r="523" spans="2:45" ht="15.75" customHeight="1" x14ac:dyDescent="0.25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</row>
    <row r="524" spans="2:45" ht="15.75" customHeight="1" x14ac:dyDescent="0.25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</row>
    <row r="525" spans="2:45" ht="15.75" customHeight="1" x14ac:dyDescent="0.25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</row>
    <row r="526" spans="2:45" ht="15.75" customHeight="1" x14ac:dyDescent="0.25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</row>
    <row r="527" spans="2:45" ht="15.75" customHeight="1" x14ac:dyDescent="0.25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</row>
    <row r="528" spans="2:45" ht="15.75" customHeight="1" x14ac:dyDescent="0.25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</row>
    <row r="529" spans="2:45" ht="15.75" customHeight="1" x14ac:dyDescent="0.25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</row>
    <row r="530" spans="2:45" ht="15.75" customHeight="1" x14ac:dyDescent="0.25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</row>
    <row r="531" spans="2:45" ht="15.75" customHeight="1" x14ac:dyDescent="0.25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</row>
    <row r="532" spans="2:45" ht="15.75" customHeight="1" x14ac:dyDescent="0.25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</row>
    <row r="533" spans="2:45" ht="15.75" customHeight="1" x14ac:dyDescent="0.25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</row>
    <row r="534" spans="2:45" ht="15.75" customHeight="1" x14ac:dyDescent="0.25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</row>
    <row r="535" spans="2:45" ht="15.75" customHeight="1" x14ac:dyDescent="0.25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</row>
    <row r="536" spans="2:45" ht="15.75" customHeight="1" x14ac:dyDescent="0.25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</row>
    <row r="537" spans="2:45" ht="15.75" customHeight="1" x14ac:dyDescent="0.25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</row>
    <row r="538" spans="2:45" ht="15.75" customHeight="1" x14ac:dyDescent="0.25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</row>
    <row r="539" spans="2:45" ht="15.75" customHeight="1" x14ac:dyDescent="0.25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</row>
    <row r="540" spans="2:45" ht="15.75" customHeight="1" x14ac:dyDescent="0.25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</row>
    <row r="541" spans="2:45" ht="15.75" customHeight="1" x14ac:dyDescent="0.25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</row>
    <row r="542" spans="2:45" ht="15.75" customHeight="1" x14ac:dyDescent="0.25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</row>
    <row r="543" spans="2:45" ht="15.75" customHeight="1" x14ac:dyDescent="0.25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</row>
    <row r="544" spans="2:45" ht="15.75" customHeight="1" x14ac:dyDescent="0.25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</row>
    <row r="545" spans="2:45" ht="15.75" customHeight="1" x14ac:dyDescent="0.25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</row>
    <row r="546" spans="2:45" ht="15.75" customHeight="1" x14ac:dyDescent="0.25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</row>
    <row r="547" spans="2:45" ht="15.75" customHeight="1" x14ac:dyDescent="0.25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</row>
    <row r="548" spans="2:45" ht="15.75" customHeight="1" x14ac:dyDescent="0.25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</row>
    <row r="549" spans="2:45" ht="15.75" customHeight="1" x14ac:dyDescent="0.25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</row>
    <row r="550" spans="2:45" ht="15.75" customHeight="1" x14ac:dyDescent="0.25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</row>
    <row r="551" spans="2:45" ht="15.75" customHeight="1" x14ac:dyDescent="0.25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</row>
    <row r="552" spans="2:45" ht="15.75" customHeight="1" x14ac:dyDescent="0.25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</row>
    <row r="553" spans="2:45" ht="15.75" customHeight="1" x14ac:dyDescent="0.25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</row>
    <row r="554" spans="2:45" ht="15.75" customHeight="1" x14ac:dyDescent="0.25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</row>
    <row r="555" spans="2:45" ht="15.75" customHeight="1" x14ac:dyDescent="0.25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</row>
    <row r="556" spans="2:45" ht="15.75" customHeight="1" x14ac:dyDescent="0.25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</row>
    <row r="557" spans="2:45" ht="15.75" customHeight="1" x14ac:dyDescent="0.25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</row>
    <row r="558" spans="2:45" ht="15.75" customHeight="1" x14ac:dyDescent="0.25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</row>
    <row r="559" spans="2:45" ht="15.75" customHeight="1" x14ac:dyDescent="0.25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</row>
    <row r="560" spans="2:45" ht="15.75" customHeight="1" x14ac:dyDescent="0.25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</row>
    <row r="561" spans="2:45" ht="15.75" customHeight="1" x14ac:dyDescent="0.25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</row>
    <row r="562" spans="2:45" ht="15.75" customHeight="1" x14ac:dyDescent="0.25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</row>
    <row r="563" spans="2:45" ht="15.75" customHeight="1" x14ac:dyDescent="0.25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</row>
    <row r="564" spans="2:45" ht="15.75" customHeight="1" x14ac:dyDescent="0.25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</row>
    <row r="565" spans="2:45" ht="15.75" customHeight="1" x14ac:dyDescent="0.25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</row>
    <row r="566" spans="2:45" ht="15.75" customHeight="1" x14ac:dyDescent="0.25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</row>
    <row r="567" spans="2:45" ht="15.75" customHeight="1" x14ac:dyDescent="0.25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</row>
    <row r="568" spans="2:45" ht="15.75" customHeight="1" x14ac:dyDescent="0.25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</row>
    <row r="569" spans="2:45" ht="15.75" customHeight="1" x14ac:dyDescent="0.25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</row>
    <row r="570" spans="2:45" ht="15.75" customHeight="1" x14ac:dyDescent="0.25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</row>
    <row r="571" spans="2:45" ht="15.75" customHeight="1" x14ac:dyDescent="0.25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</row>
    <row r="572" spans="2:45" ht="15.75" customHeight="1" x14ac:dyDescent="0.25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</row>
    <row r="573" spans="2:45" ht="15.75" customHeight="1" x14ac:dyDescent="0.25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</row>
    <row r="574" spans="2:45" ht="15.75" customHeight="1" x14ac:dyDescent="0.25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</row>
    <row r="575" spans="2:45" ht="15.75" customHeight="1" x14ac:dyDescent="0.25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</row>
    <row r="576" spans="2:45" ht="15.75" customHeight="1" x14ac:dyDescent="0.25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</row>
    <row r="577" spans="2:45" ht="15.75" customHeight="1" x14ac:dyDescent="0.25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</row>
    <row r="578" spans="2:45" ht="15.75" customHeight="1" x14ac:dyDescent="0.25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</row>
    <row r="579" spans="2:45" ht="15.75" customHeight="1" x14ac:dyDescent="0.25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</row>
    <row r="580" spans="2:45" ht="15.75" customHeight="1" x14ac:dyDescent="0.25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</row>
    <row r="581" spans="2:45" ht="15.75" customHeight="1" x14ac:dyDescent="0.25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</row>
    <row r="582" spans="2:45" ht="15.75" customHeight="1" x14ac:dyDescent="0.25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</row>
    <row r="583" spans="2:45" ht="15.75" customHeight="1" x14ac:dyDescent="0.25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</row>
    <row r="584" spans="2:45" ht="15.75" customHeight="1" x14ac:dyDescent="0.25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</row>
    <row r="585" spans="2:45" ht="15.75" customHeight="1" x14ac:dyDescent="0.25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</row>
    <row r="586" spans="2:45" ht="15.75" customHeight="1" x14ac:dyDescent="0.25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</row>
    <row r="587" spans="2:45" ht="15.75" customHeight="1" x14ac:dyDescent="0.25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</row>
    <row r="588" spans="2:45" ht="15.75" customHeight="1" x14ac:dyDescent="0.25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</row>
    <row r="589" spans="2:45" ht="15.75" customHeight="1" x14ac:dyDescent="0.25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</row>
    <row r="590" spans="2:45" ht="15.75" customHeight="1" x14ac:dyDescent="0.25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</row>
    <row r="591" spans="2:45" ht="15.75" customHeight="1" x14ac:dyDescent="0.25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</row>
    <row r="592" spans="2:45" ht="15.75" customHeight="1" x14ac:dyDescent="0.25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</row>
    <row r="593" spans="2:45" ht="15.75" customHeight="1" x14ac:dyDescent="0.25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</row>
    <row r="594" spans="2:45" ht="15.75" customHeight="1" x14ac:dyDescent="0.25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</row>
    <row r="595" spans="2:45" ht="15.75" customHeight="1" x14ac:dyDescent="0.25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</row>
    <row r="596" spans="2:45" ht="15.75" customHeight="1" x14ac:dyDescent="0.25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</row>
    <row r="597" spans="2:45" ht="15.75" customHeight="1" x14ac:dyDescent="0.25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</row>
    <row r="598" spans="2:45" ht="15.75" customHeight="1" x14ac:dyDescent="0.25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</row>
    <row r="599" spans="2:45" ht="15.75" customHeight="1" x14ac:dyDescent="0.25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</row>
    <row r="600" spans="2:45" ht="15.75" customHeight="1" x14ac:dyDescent="0.25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</row>
    <row r="601" spans="2:45" ht="15.75" customHeight="1" x14ac:dyDescent="0.25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</row>
    <row r="602" spans="2:45" ht="15.75" customHeight="1" x14ac:dyDescent="0.25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</row>
    <row r="603" spans="2:45" ht="15.75" customHeight="1" x14ac:dyDescent="0.25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</row>
    <row r="604" spans="2:45" ht="15.75" customHeight="1" x14ac:dyDescent="0.25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</row>
    <row r="605" spans="2:45" ht="15.75" customHeight="1" x14ac:dyDescent="0.25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</row>
    <row r="606" spans="2:45" ht="15.75" customHeight="1" x14ac:dyDescent="0.25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</row>
    <row r="607" spans="2:45" ht="15.75" customHeight="1" x14ac:dyDescent="0.25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</row>
    <row r="608" spans="2:45" ht="15.75" customHeight="1" x14ac:dyDescent="0.25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</row>
    <row r="609" spans="2:45" ht="15.75" customHeight="1" x14ac:dyDescent="0.25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</row>
    <row r="610" spans="2:45" ht="15.75" customHeight="1" x14ac:dyDescent="0.25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</row>
    <row r="611" spans="2:45" ht="15.75" customHeight="1" x14ac:dyDescent="0.25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</row>
    <row r="612" spans="2:45" ht="15.75" customHeight="1" x14ac:dyDescent="0.25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</row>
    <row r="613" spans="2:45" ht="15.75" customHeight="1" x14ac:dyDescent="0.25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</row>
    <row r="614" spans="2:45" ht="15.75" customHeight="1" x14ac:dyDescent="0.25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</row>
    <row r="615" spans="2:45" ht="15.75" customHeight="1" x14ac:dyDescent="0.25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</row>
    <row r="616" spans="2:45" ht="15.75" customHeight="1" x14ac:dyDescent="0.25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</row>
    <row r="617" spans="2:45" ht="15.75" customHeight="1" x14ac:dyDescent="0.25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</row>
    <row r="618" spans="2:45" ht="15.75" customHeight="1" x14ac:dyDescent="0.25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</row>
    <row r="619" spans="2:45" ht="15.75" customHeight="1" x14ac:dyDescent="0.25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</row>
    <row r="620" spans="2:45" ht="15.75" customHeight="1" x14ac:dyDescent="0.25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</row>
    <row r="621" spans="2:45" ht="15.75" customHeight="1" x14ac:dyDescent="0.25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</row>
    <row r="622" spans="2:45" ht="15.75" customHeight="1" x14ac:dyDescent="0.25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</row>
    <row r="623" spans="2:45" ht="15.75" customHeight="1" x14ac:dyDescent="0.25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</row>
    <row r="624" spans="2:45" ht="15.75" customHeight="1" x14ac:dyDescent="0.25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</row>
    <row r="625" spans="2:45" ht="15.75" customHeight="1" x14ac:dyDescent="0.25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</row>
    <row r="626" spans="2:45" ht="15.75" customHeight="1" x14ac:dyDescent="0.25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</row>
    <row r="627" spans="2:45" ht="15.75" customHeight="1" x14ac:dyDescent="0.25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</row>
    <row r="628" spans="2:45" ht="15.75" customHeight="1" x14ac:dyDescent="0.25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</row>
    <row r="629" spans="2:45" ht="15.75" customHeight="1" x14ac:dyDescent="0.25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</row>
    <row r="630" spans="2:45" ht="15.75" customHeight="1" x14ac:dyDescent="0.25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</row>
    <row r="631" spans="2:45" ht="15.75" customHeight="1" x14ac:dyDescent="0.25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</row>
    <row r="632" spans="2:45" ht="15.75" customHeight="1" x14ac:dyDescent="0.25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</row>
    <row r="633" spans="2:45" ht="15.75" customHeight="1" x14ac:dyDescent="0.25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</row>
    <row r="634" spans="2:45" ht="15.75" customHeight="1" x14ac:dyDescent="0.25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</row>
    <row r="635" spans="2:45" ht="15.75" customHeight="1" x14ac:dyDescent="0.25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</row>
    <row r="636" spans="2:45" ht="15.75" customHeight="1" x14ac:dyDescent="0.25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</row>
    <row r="637" spans="2:45" ht="15.75" customHeight="1" x14ac:dyDescent="0.25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</row>
    <row r="638" spans="2:45" ht="15.75" customHeight="1" x14ac:dyDescent="0.25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</row>
    <row r="639" spans="2:45" ht="15.75" customHeight="1" x14ac:dyDescent="0.25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</row>
    <row r="640" spans="2:45" ht="15.75" customHeight="1" x14ac:dyDescent="0.25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</row>
    <row r="641" spans="2:45" ht="15.75" customHeight="1" x14ac:dyDescent="0.25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</row>
    <row r="642" spans="2:45" ht="15.75" customHeight="1" x14ac:dyDescent="0.25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</row>
    <row r="643" spans="2:45" ht="15.75" customHeight="1" x14ac:dyDescent="0.25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</row>
    <row r="644" spans="2:45" ht="15.75" customHeight="1" x14ac:dyDescent="0.25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</row>
    <row r="645" spans="2:45" ht="15.75" customHeight="1" x14ac:dyDescent="0.25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</row>
    <row r="646" spans="2:45" ht="15.75" customHeight="1" x14ac:dyDescent="0.25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</row>
    <row r="647" spans="2:45" ht="15.75" customHeight="1" x14ac:dyDescent="0.25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</row>
    <row r="648" spans="2:45" ht="15.75" customHeight="1" x14ac:dyDescent="0.25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</row>
    <row r="649" spans="2:45" ht="15.75" customHeight="1" x14ac:dyDescent="0.25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</row>
    <row r="650" spans="2:45" ht="15.75" customHeight="1" x14ac:dyDescent="0.25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</row>
    <row r="651" spans="2:45" ht="15.75" customHeight="1" x14ac:dyDescent="0.25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</row>
    <row r="652" spans="2:45" ht="15.75" customHeight="1" x14ac:dyDescent="0.25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</row>
    <row r="653" spans="2:45" ht="15.75" customHeight="1" x14ac:dyDescent="0.25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</row>
    <row r="654" spans="2:45" ht="15.75" customHeight="1" x14ac:dyDescent="0.25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</row>
    <row r="655" spans="2:45" ht="15.75" customHeight="1" x14ac:dyDescent="0.25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</row>
    <row r="656" spans="2:45" ht="15.75" customHeight="1" x14ac:dyDescent="0.25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</row>
    <row r="657" spans="2:45" ht="15.75" customHeight="1" x14ac:dyDescent="0.25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</row>
    <row r="658" spans="2:45" ht="15.75" customHeight="1" x14ac:dyDescent="0.25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</row>
    <row r="659" spans="2:45" ht="15.75" customHeight="1" x14ac:dyDescent="0.25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</row>
    <row r="660" spans="2:45" ht="15.75" customHeight="1" x14ac:dyDescent="0.25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</row>
    <row r="661" spans="2:45" ht="15.75" customHeight="1" x14ac:dyDescent="0.25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</row>
    <row r="662" spans="2:45" ht="15.75" customHeight="1" x14ac:dyDescent="0.25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</row>
    <row r="663" spans="2:45" ht="15.75" customHeight="1" x14ac:dyDescent="0.25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</row>
    <row r="664" spans="2:45" ht="15.75" customHeight="1" x14ac:dyDescent="0.25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</row>
    <row r="665" spans="2:45" ht="15.75" customHeight="1" x14ac:dyDescent="0.25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</row>
    <row r="666" spans="2:45" ht="15.75" customHeight="1" x14ac:dyDescent="0.25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</row>
    <row r="667" spans="2:45" ht="15.75" customHeight="1" x14ac:dyDescent="0.25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</row>
    <row r="668" spans="2:45" ht="15.75" customHeight="1" x14ac:dyDescent="0.25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</row>
    <row r="669" spans="2:45" ht="15.75" customHeight="1" x14ac:dyDescent="0.25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</row>
    <row r="670" spans="2:45" ht="15.75" customHeight="1" x14ac:dyDescent="0.25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</row>
    <row r="671" spans="2:45" ht="15.75" customHeight="1" x14ac:dyDescent="0.25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</row>
    <row r="672" spans="2:45" ht="15.75" customHeight="1" x14ac:dyDescent="0.25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</row>
    <row r="673" spans="2:45" ht="15.75" customHeight="1" x14ac:dyDescent="0.25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</row>
    <row r="674" spans="2:45" ht="15.75" customHeight="1" x14ac:dyDescent="0.25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</row>
    <row r="675" spans="2:45" ht="15.75" customHeight="1" x14ac:dyDescent="0.25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</row>
    <row r="676" spans="2:45" ht="15.75" customHeight="1" x14ac:dyDescent="0.25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</row>
    <row r="677" spans="2:45" ht="15.75" customHeight="1" x14ac:dyDescent="0.25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</row>
    <row r="678" spans="2:45" ht="15.75" customHeight="1" x14ac:dyDescent="0.25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</row>
    <row r="679" spans="2:45" ht="15.75" customHeight="1" x14ac:dyDescent="0.25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</row>
    <row r="680" spans="2:45" ht="15.75" customHeight="1" x14ac:dyDescent="0.25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</row>
    <row r="681" spans="2:45" ht="15.75" customHeight="1" x14ac:dyDescent="0.25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</row>
    <row r="682" spans="2:45" ht="15.75" customHeight="1" x14ac:dyDescent="0.25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</row>
    <row r="683" spans="2:45" ht="15.75" customHeight="1" x14ac:dyDescent="0.25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</row>
    <row r="684" spans="2:45" ht="15.75" customHeight="1" x14ac:dyDescent="0.25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</row>
    <row r="685" spans="2:45" ht="15.75" customHeight="1" x14ac:dyDescent="0.25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</row>
    <row r="686" spans="2:45" ht="15.75" customHeight="1" x14ac:dyDescent="0.25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</row>
    <row r="687" spans="2:45" ht="15.75" customHeight="1" x14ac:dyDescent="0.25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</row>
    <row r="688" spans="2:45" ht="15.75" customHeight="1" x14ac:dyDescent="0.25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</row>
    <row r="689" spans="2:45" ht="15.75" customHeight="1" x14ac:dyDescent="0.25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</row>
    <row r="690" spans="2:45" ht="15.75" customHeight="1" x14ac:dyDescent="0.25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</row>
    <row r="691" spans="2:45" ht="15.75" customHeight="1" x14ac:dyDescent="0.25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</row>
    <row r="692" spans="2:45" ht="15.75" customHeight="1" x14ac:dyDescent="0.25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</row>
    <row r="693" spans="2:45" ht="15.75" customHeight="1" x14ac:dyDescent="0.25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</row>
    <row r="694" spans="2:45" ht="15.75" customHeight="1" x14ac:dyDescent="0.25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</row>
    <row r="695" spans="2:45" ht="15.75" customHeight="1" x14ac:dyDescent="0.25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</row>
    <row r="696" spans="2:45" ht="15.75" customHeight="1" x14ac:dyDescent="0.25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</row>
    <row r="697" spans="2:45" ht="15.75" customHeight="1" x14ac:dyDescent="0.25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</row>
    <row r="698" spans="2:45" ht="15.75" customHeight="1" x14ac:dyDescent="0.25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</row>
    <row r="699" spans="2:45" ht="15.75" customHeight="1" x14ac:dyDescent="0.25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</row>
    <row r="700" spans="2:45" ht="15.75" customHeight="1" x14ac:dyDescent="0.25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</row>
    <row r="701" spans="2:45" ht="15.75" customHeight="1" x14ac:dyDescent="0.25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</row>
    <row r="702" spans="2:45" ht="15.75" customHeight="1" x14ac:dyDescent="0.25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</row>
    <row r="703" spans="2:45" ht="15.75" customHeight="1" x14ac:dyDescent="0.25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</row>
    <row r="704" spans="2:45" ht="15.75" customHeight="1" x14ac:dyDescent="0.25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</row>
    <row r="705" spans="2:45" ht="15.75" customHeight="1" x14ac:dyDescent="0.25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</row>
    <row r="706" spans="2:45" ht="15.75" customHeight="1" x14ac:dyDescent="0.25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</row>
    <row r="707" spans="2:45" ht="15.75" customHeight="1" x14ac:dyDescent="0.25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</row>
    <row r="708" spans="2:45" ht="15.75" customHeight="1" x14ac:dyDescent="0.25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</row>
    <row r="709" spans="2:45" ht="15.75" customHeight="1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</row>
    <row r="710" spans="2:45" ht="15.75" customHeight="1" x14ac:dyDescent="0.25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</row>
    <row r="711" spans="2:45" ht="15.75" customHeight="1" x14ac:dyDescent="0.25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</row>
    <row r="712" spans="2:45" ht="15.75" customHeight="1" x14ac:dyDescent="0.25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</row>
    <row r="713" spans="2:45" ht="15.75" customHeight="1" x14ac:dyDescent="0.25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</row>
    <row r="714" spans="2:45" ht="15.75" customHeight="1" x14ac:dyDescent="0.25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</row>
    <row r="715" spans="2:45" ht="15.75" customHeight="1" x14ac:dyDescent="0.2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</row>
    <row r="716" spans="2:45" ht="15.75" customHeight="1" x14ac:dyDescent="0.25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</row>
    <row r="717" spans="2:45" ht="15.75" customHeight="1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</row>
    <row r="718" spans="2:45" ht="15.75" customHeight="1" x14ac:dyDescent="0.25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</row>
    <row r="719" spans="2:45" ht="15.75" customHeight="1" x14ac:dyDescent="0.25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</row>
    <row r="720" spans="2:45" ht="15.75" customHeight="1" x14ac:dyDescent="0.25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</row>
    <row r="721" spans="2:45" ht="15.75" customHeight="1" x14ac:dyDescent="0.25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</row>
    <row r="722" spans="2:45" ht="15.75" customHeight="1" x14ac:dyDescent="0.25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</row>
    <row r="723" spans="2:45" ht="15.75" customHeight="1" x14ac:dyDescent="0.25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</row>
    <row r="724" spans="2:45" ht="15.75" customHeight="1" x14ac:dyDescent="0.25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</row>
    <row r="725" spans="2:45" ht="15.75" customHeight="1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</row>
    <row r="726" spans="2:45" ht="15.75" customHeight="1" x14ac:dyDescent="0.25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</row>
    <row r="727" spans="2:45" ht="15.75" customHeight="1" x14ac:dyDescent="0.25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</row>
    <row r="728" spans="2:45" ht="15.75" customHeight="1" x14ac:dyDescent="0.25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</row>
    <row r="729" spans="2:45" ht="15.75" customHeight="1" x14ac:dyDescent="0.25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</row>
    <row r="730" spans="2:45" ht="15.75" customHeight="1" x14ac:dyDescent="0.25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</row>
    <row r="731" spans="2:45" ht="15.75" customHeight="1" x14ac:dyDescent="0.25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</row>
    <row r="732" spans="2:45" ht="15.75" customHeight="1" x14ac:dyDescent="0.25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</row>
    <row r="733" spans="2:45" ht="15.75" customHeight="1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</row>
    <row r="734" spans="2:45" ht="15.75" customHeight="1" x14ac:dyDescent="0.25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</row>
    <row r="735" spans="2:45" ht="15.75" customHeight="1" x14ac:dyDescent="0.2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</row>
    <row r="736" spans="2:45" ht="15.75" customHeight="1" x14ac:dyDescent="0.25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</row>
    <row r="737" spans="2:45" ht="15.75" customHeight="1" x14ac:dyDescent="0.25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</row>
    <row r="738" spans="2:45" ht="15.75" customHeight="1" x14ac:dyDescent="0.25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</row>
    <row r="739" spans="2:45" ht="15.75" customHeight="1" x14ac:dyDescent="0.25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</row>
    <row r="740" spans="2:45" ht="15.75" customHeight="1" x14ac:dyDescent="0.25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</row>
    <row r="741" spans="2:45" ht="15.75" customHeight="1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</row>
    <row r="742" spans="2:45" ht="15.75" customHeight="1" x14ac:dyDescent="0.25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</row>
    <row r="743" spans="2:45" ht="15.75" customHeight="1" x14ac:dyDescent="0.25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</row>
    <row r="744" spans="2:45" ht="15.75" customHeight="1" x14ac:dyDescent="0.25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</row>
    <row r="745" spans="2:45" ht="15.75" customHeight="1" x14ac:dyDescent="0.2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</row>
    <row r="746" spans="2:45" ht="15.75" customHeight="1" x14ac:dyDescent="0.25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</row>
    <row r="747" spans="2:45" ht="15.75" customHeight="1" x14ac:dyDescent="0.25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</row>
    <row r="748" spans="2:45" ht="15.75" customHeight="1" x14ac:dyDescent="0.25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</row>
    <row r="749" spans="2:45" ht="15.75" customHeight="1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</row>
    <row r="750" spans="2:45" ht="15.75" customHeight="1" x14ac:dyDescent="0.25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</row>
    <row r="751" spans="2:45" ht="15.75" customHeight="1" x14ac:dyDescent="0.25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</row>
    <row r="752" spans="2:45" ht="15.75" customHeight="1" x14ac:dyDescent="0.25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</row>
    <row r="753" spans="2:45" ht="15.75" customHeight="1" x14ac:dyDescent="0.25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</row>
    <row r="754" spans="2:45" ht="15.75" customHeight="1" x14ac:dyDescent="0.25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</row>
    <row r="755" spans="2:45" ht="15.75" customHeight="1" x14ac:dyDescent="0.2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</row>
    <row r="756" spans="2:45" ht="15.75" customHeight="1" x14ac:dyDescent="0.25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</row>
    <row r="757" spans="2:45" ht="15.75" customHeight="1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</row>
    <row r="758" spans="2:45" ht="15.75" customHeight="1" x14ac:dyDescent="0.25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</row>
    <row r="759" spans="2:45" ht="15.75" customHeight="1" x14ac:dyDescent="0.25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</row>
    <row r="760" spans="2:45" ht="15.75" customHeight="1" x14ac:dyDescent="0.25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</row>
    <row r="761" spans="2:45" ht="15.75" customHeight="1" x14ac:dyDescent="0.25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</row>
    <row r="762" spans="2:45" ht="15.75" customHeight="1" x14ac:dyDescent="0.25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</row>
    <row r="763" spans="2:45" ht="15.75" customHeight="1" x14ac:dyDescent="0.25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</row>
    <row r="764" spans="2:45" ht="15.75" customHeight="1" x14ac:dyDescent="0.25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</row>
    <row r="765" spans="2:45" ht="15.75" customHeight="1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</row>
    <row r="766" spans="2:45" ht="15.75" customHeight="1" x14ac:dyDescent="0.25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</row>
    <row r="767" spans="2:45" ht="15.75" customHeight="1" x14ac:dyDescent="0.25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</row>
    <row r="768" spans="2:45" ht="15.75" customHeight="1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</row>
    <row r="769" spans="2:45" ht="15.75" customHeight="1" x14ac:dyDescent="0.25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</row>
    <row r="770" spans="2:45" ht="15.75" customHeight="1" x14ac:dyDescent="0.25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</row>
    <row r="771" spans="2:45" ht="15.75" customHeight="1" x14ac:dyDescent="0.25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</row>
    <row r="772" spans="2:45" ht="15.75" customHeight="1" x14ac:dyDescent="0.25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</row>
    <row r="773" spans="2:45" ht="15.75" customHeight="1" x14ac:dyDescent="0.25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</row>
    <row r="774" spans="2:45" ht="15.75" customHeight="1" x14ac:dyDescent="0.25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</row>
    <row r="775" spans="2:45" ht="15.75" customHeight="1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</row>
    <row r="776" spans="2:45" ht="15.75" customHeight="1" x14ac:dyDescent="0.25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</row>
    <row r="777" spans="2:45" ht="15.75" customHeight="1" x14ac:dyDescent="0.25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</row>
    <row r="778" spans="2:45" ht="15.75" customHeight="1" x14ac:dyDescent="0.25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</row>
    <row r="779" spans="2:45" ht="15.75" customHeight="1" x14ac:dyDescent="0.25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</row>
    <row r="780" spans="2:45" ht="15.75" customHeight="1" x14ac:dyDescent="0.25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</row>
    <row r="781" spans="2:45" ht="15.75" customHeight="1" x14ac:dyDescent="0.25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</row>
    <row r="782" spans="2:45" ht="15.75" customHeight="1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</row>
    <row r="783" spans="2:45" ht="15.75" customHeight="1" x14ac:dyDescent="0.25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</row>
    <row r="784" spans="2:45" ht="15.75" customHeight="1" x14ac:dyDescent="0.25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</row>
    <row r="785" spans="2:45" ht="15.75" customHeight="1" x14ac:dyDescent="0.2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</row>
    <row r="786" spans="2:45" ht="15.75" customHeight="1" x14ac:dyDescent="0.25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</row>
    <row r="787" spans="2:45" ht="15.75" customHeight="1" x14ac:dyDescent="0.25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</row>
    <row r="788" spans="2:45" ht="15.75" customHeight="1" x14ac:dyDescent="0.25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</row>
    <row r="789" spans="2:45" ht="15.75" customHeight="1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</row>
    <row r="790" spans="2:45" ht="15.75" customHeight="1" x14ac:dyDescent="0.25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</row>
    <row r="791" spans="2:45" ht="15.75" customHeight="1" x14ac:dyDescent="0.25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</row>
    <row r="792" spans="2:45" ht="15.75" customHeight="1" x14ac:dyDescent="0.25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</row>
    <row r="793" spans="2:45" ht="15.75" customHeight="1" x14ac:dyDescent="0.25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</row>
    <row r="794" spans="2:45" ht="15.75" customHeight="1" x14ac:dyDescent="0.25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</row>
    <row r="795" spans="2:45" ht="15.75" customHeight="1" x14ac:dyDescent="0.2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</row>
    <row r="796" spans="2:45" ht="15.75" customHeight="1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</row>
    <row r="797" spans="2:45" ht="15.75" customHeight="1" x14ac:dyDescent="0.25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</row>
    <row r="798" spans="2:45" ht="15.75" customHeight="1" x14ac:dyDescent="0.25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</row>
    <row r="799" spans="2:45" ht="15.75" customHeight="1" x14ac:dyDescent="0.25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</row>
    <row r="800" spans="2:45" ht="15.75" customHeight="1" x14ac:dyDescent="0.25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</row>
    <row r="801" spans="2:45" ht="15.75" customHeight="1" x14ac:dyDescent="0.25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</row>
    <row r="802" spans="2:45" ht="15.75" customHeight="1" x14ac:dyDescent="0.25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</row>
    <row r="803" spans="2:45" ht="15.75" customHeight="1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</row>
    <row r="804" spans="2:45" ht="15.75" customHeight="1" x14ac:dyDescent="0.25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</row>
    <row r="805" spans="2:45" ht="15.75" customHeight="1" x14ac:dyDescent="0.2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</row>
    <row r="806" spans="2:45" ht="15.75" customHeight="1" x14ac:dyDescent="0.25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</row>
    <row r="807" spans="2:45" ht="15.75" customHeight="1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</row>
    <row r="808" spans="2:45" ht="15.75" customHeight="1" x14ac:dyDescent="0.25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</row>
    <row r="809" spans="2:45" ht="15.75" customHeight="1" x14ac:dyDescent="0.25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</row>
    <row r="810" spans="2:45" ht="15.75" customHeight="1" x14ac:dyDescent="0.25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</row>
    <row r="811" spans="2:45" ht="15.75" customHeight="1" x14ac:dyDescent="0.25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</row>
    <row r="812" spans="2:45" ht="15.75" customHeight="1" x14ac:dyDescent="0.25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</row>
    <row r="813" spans="2:45" ht="15.75" customHeight="1" x14ac:dyDescent="0.25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</row>
    <row r="814" spans="2:45" ht="15.75" customHeight="1" x14ac:dyDescent="0.25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</row>
    <row r="815" spans="2:45" ht="15.75" customHeight="1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</row>
    <row r="816" spans="2:45" ht="15.75" customHeight="1" x14ac:dyDescent="0.25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</row>
    <row r="817" spans="2:45" ht="15.75" customHeight="1" x14ac:dyDescent="0.25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</row>
    <row r="818" spans="2:45" ht="15.75" customHeight="1" x14ac:dyDescent="0.25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</row>
    <row r="819" spans="2:45" ht="15.75" customHeight="1" x14ac:dyDescent="0.25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</row>
    <row r="820" spans="2:45" ht="15.75" customHeight="1" x14ac:dyDescent="0.25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</row>
    <row r="821" spans="2:45" ht="15.75" customHeight="1" x14ac:dyDescent="0.25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</row>
    <row r="822" spans="2:45" ht="15.75" customHeight="1" x14ac:dyDescent="0.25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</row>
    <row r="823" spans="2:45" ht="15.75" customHeight="1" x14ac:dyDescent="0.25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</row>
    <row r="824" spans="2:45" ht="15.75" customHeight="1" x14ac:dyDescent="0.25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</row>
    <row r="825" spans="2:45" ht="15.75" customHeight="1" x14ac:dyDescent="0.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</row>
    <row r="826" spans="2:45" ht="15.75" customHeight="1" x14ac:dyDescent="0.25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</row>
    <row r="827" spans="2:45" ht="15.75" customHeight="1" x14ac:dyDescent="0.25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</row>
    <row r="828" spans="2:45" ht="15.75" customHeight="1" x14ac:dyDescent="0.25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</row>
    <row r="829" spans="2:45" ht="15.75" customHeight="1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</row>
    <row r="830" spans="2:45" ht="15.75" customHeight="1" x14ac:dyDescent="0.25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</row>
    <row r="831" spans="2:45" ht="15.75" customHeight="1" x14ac:dyDescent="0.25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</row>
    <row r="832" spans="2:45" ht="15.75" customHeight="1" x14ac:dyDescent="0.25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</row>
    <row r="833" spans="2:45" ht="15.75" customHeight="1" x14ac:dyDescent="0.25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</row>
    <row r="834" spans="2:45" ht="15.75" customHeight="1" x14ac:dyDescent="0.25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</row>
    <row r="835" spans="2:45" ht="15.75" customHeight="1" x14ac:dyDescent="0.2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</row>
    <row r="836" spans="2:45" ht="15.75" customHeight="1" x14ac:dyDescent="0.25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</row>
    <row r="837" spans="2:45" ht="15.75" customHeight="1" x14ac:dyDescent="0.25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</row>
    <row r="838" spans="2:45" ht="15.75" customHeight="1" x14ac:dyDescent="0.25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</row>
    <row r="839" spans="2:45" ht="15.75" customHeight="1" x14ac:dyDescent="0.25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</row>
    <row r="840" spans="2:45" ht="15.75" customHeight="1" x14ac:dyDescent="0.25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</row>
    <row r="841" spans="2:45" ht="15.75" customHeight="1" x14ac:dyDescent="0.25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</row>
    <row r="842" spans="2:45" ht="15.75" customHeight="1" x14ac:dyDescent="0.25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</row>
    <row r="843" spans="2:45" ht="15.75" customHeight="1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</row>
    <row r="844" spans="2:45" ht="15.75" customHeight="1" x14ac:dyDescent="0.25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</row>
    <row r="845" spans="2:45" ht="15.75" customHeight="1" x14ac:dyDescent="0.2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</row>
    <row r="846" spans="2:45" ht="15.75" customHeight="1" x14ac:dyDescent="0.25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</row>
    <row r="847" spans="2:45" ht="15.75" customHeight="1" x14ac:dyDescent="0.25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</row>
    <row r="848" spans="2:45" ht="15.75" customHeight="1" x14ac:dyDescent="0.25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</row>
    <row r="849" spans="2:45" ht="15.75" customHeight="1" x14ac:dyDescent="0.25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</row>
    <row r="850" spans="2:45" ht="15.75" customHeight="1" x14ac:dyDescent="0.25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</row>
    <row r="851" spans="2:45" ht="15.75" customHeight="1" x14ac:dyDescent="0.25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</row>
    <row r="852" spans="2:45" ht="15.75" customHeight="1" x14ac:dyDescent="0.25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</row>
    <row r="853" spans="2:45" ht="15.75" customHeight="1" x14ac:dyDescent="0.25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</row>
    <row r="854" spans="2:45" ht="15.75" customHeight="1" x14ac:dyDescent="0.25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</row>
    <row r="855" spans="2:45" ht="15.75" customHeight="1" x14ac:dyDescent="0.2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</row>
    <row r="856" spans="2:45" ht="15.75" customHeight="1" x14ac:dyDescent="0.25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</row>
    <row r="857" spans="2:45" ht="15.75" customHeight="1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</row>
    <row r="858" spans="2:45" ht="15.75" customHeight="1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</row>
    <row r="859" spans="2:45" ht="15.75" customHeight="1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</row>
    <row r="860" spans="2:45" ht="15.75" customHeight="1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</row>
    <row r="861" spans="2:45" ht="15.75" customHeight="1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</row>
    <row r="862" spans="2:45" ht="15.75" customHeight="1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</row>
    <row r="863" spans="2:45" ht="15.75" customHeight="1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</row>
    <row r="864" spans="2:45" ht="15.75" customHeight="1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</row>
    <row r="865" spans="2:45" ht="15.75" customHeight="1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</row>
    <row r="866" spans="2:45" ht="15.75" customHeight="1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</row>
    <row r="867" spans="2:45" ht="15.75" customHeight="1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</row>
    <row r="868" spans="2:45" ht="15.75" customHeight="1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</row>
    <row r="869" spans="2:45" ht="15.75" customHeight="1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</row>
    <row r="870" spans="2:45" ht="15.75" customHeight="1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</row>
    <row r="871" spans="2:45" ht="15.75" customHeight="1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</row>
    <row r="872" spans="2:45" ht="15.75" customHeight="1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</row>
    <row r="873" spans="2:45" ht="15.75" customHeight="1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</row>
    <row r="874" spans="2:45" ht="15.75" customHeight="1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</row>
    <row r="875" spans="2:45" ht="15.75" customHeight="1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</row>
    <row r="876" spans="2:45" ht="15.75" customHeight="1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</row>
    <row r="877" spans="2:45" ht="15.75" customHeight="1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</row>
    <row r="878" spans="2:45" ht="15.75" customHeight="1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</row>
    <row r="879" spans="2:45" ht="15.75" customHeight="1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</row>
    <row r="880" spans="2:45" ht="15.75" customHeight="1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</row>
    <row r="881" spans="2:45" ht="15.75" customHeight="1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</row>
    <row r="882" spans="2:45" ht="15.75" customHeight="1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</row>
    <row r="883" spans="2:45" ht="15.75" customHeight="1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</row>
    <row r="884" spans="2:45" ht="15.75" customHeight="1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</row>
    <row r="885" spans="2:45" ht="15.75" customHeight="1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</row>
    <row r="886" spans="2:45" ht="15.75" customHeight="1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</row>
    <row r="887" spans="2:45" ht="15.75" customHeight="1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</row>
    <row r="888" spans="2:45" ht="15.75" customHeight="1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</row>
    <row r="889" spans="2:45" ht="15.75" customHeight="1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</row>
    <row r="890" spans="2:45" ht="15.75" customHeight="1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</row>
    <row r="891" spans="2:45" ht="15.75" customHeight="1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</row>
    <row r="892" spans="2:45" ht="15.75" customHeight="1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</row>
    <row r="893" spans="2:45" ht="15.75" customHeight="1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</row>
    <row r="894" spans="2:45" ht="15.75" customHeight="1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</row>
    <row r="895" spans="2:45" ht="15.75" customHeight="1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</row>
    <row r="896" spans="2:45" ht="15.75" customHeight="1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</row>
    <row r="897" spans="2:45" ht="15.75" customHeight="1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</row>
    <row r="898" spans="2:45" ht="15.75" customHeight="1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</row>
    <row r="899" spans="2:45" ht="15.75" customHeight="1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</row>
    <row r="900" spans="2:45" ht="15.75" customHeight="1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</row>
    <row r="901" spans="2:45" ht="15.75" customHeight="1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</row>
    <row r="902" spans="2:45" ht="15.75" customHeight="1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</row>
    <row r="903" spans="2:45" ht="15.75" customHeight="1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</row>
    <row r="904" spans="2:45" ht="15.75" customHeight="1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</row>
    <row r="905" spans="2:45" ht="15.75" customHeight="1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</row>
    <row r="906" spans="2:45" ht="15.75" customHeight="1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</row>
    <row r="907" spans="2:45" ht="15.75" customHeight="1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</row>
    <row r="908" spans="2:45" ht="15.75" customHeight="1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</row>
    <row r="909" spans="2:45" ht="15.75" customHeight="1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</row>
    <row r="910" spans="2:45" ht="15.75" customHeight="1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</row>
    <row r="911" spans="2:45" ht="15.75" customHeight="1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</row>
    <row r="912" spans="2:45" ht="15.75" customHeight="1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</row>
    <row r="913" spans="2:45" ht="15.75" customHeight="1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</row>
    <row r="914" spans="2:45" ht="15.75" customHeight="1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</row>
    <row r="915" spans="2:45" ht="15.75" customHeight="1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</row>
    <row r="916" spans="2:45" ht="15.75" customHeight="1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</row>
    <row r="917" spans="2:45" ht="15.75" customHeight="1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</row>
    <row r="918" spans="2:45" ht="15.75" customHeight="1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</row>
    <row r="919" spans="2:45" ht="15.75" customHeight="1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</row>
    <row r="920" spans="2:45" ht="15.75" customHeight="1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</row>
    <row r="921" spans="2:45" ht="15.75" customHeight="1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</row>
    <row r="922" spans="2:45" ht="15.75" customHeight="1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</row>
    <row r="923" spans="2:45" ht="15.75" customHeight="1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</row>
    <row r="924" spans="2:45" ht="15.75" customHeight="1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</row>
    <row r="925" spans="2:45" ht="15.75" customHeight="1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</row>
    <row r="926" spans="2:45" ht="15.75" customHeight="1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</row>
    <row r="927" spans="2:45" ht="15.75" customHeight="1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</row>
    <row r="928" spans="2:45" ht="15.75" customHeight="1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</row>
    <row r="929" spans="2:45" ht="15.75" customHeight="1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</row>
    <row r="930" spans="2:45" ht="15.75" customHeight="1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</row>
    <row r="931" spans="2:45" ht="15.75" customHeight="1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</row>
    <row r="932" spans="2:45" ht="15.75" customHeight="1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</row>
    <row r="933" spans="2:45" ht="15.75" customHeight="1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</row>
    <row r="934" spans="2:45" ht="15.75" customHeight="1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</row>
    <row r="935" spans="2:45" ht="15.75" customHeight="1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</row>
    <row r="936" spans="2:45" ht="15.75" customHeight="1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</row>
    <row r="937" spans="2:45" ht="15.75" customHeight="1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</row>
    <row r="938" spans="2:45" ht="15.75" customHeight="1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</row>
    <row r="939" spans="2:45" ht="15.75" customHeight="1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</row>
    <row r="940" spans="2:45" ht="15.75" customHeight="1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</row>
    <row r="941" spans="2:45" ht="15.75" customHeight="1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</row>
    <row r="942" spans="2:45" ht="15.75" customHeight="1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</row>
    <row r="943" spans="2:45" ht="15.75" customHeight="1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</row>
    <row r="944" spans="2:45" ht="15.75" customHeight="1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</row>
    <row r="945" spans="2:45" ht="15.75" customHeight="1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</row>
    <row r="946" spans="2:45" ht="15.75" customHeight="1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</row>
    <row r="947" spans="2:45" ht="15.75" customHeight="1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</row>
    <row r="948" spans="2:45" ht="15.75" customHeight="1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</row>
    <row r="949" spans="2:45" ht="15.75" customHeight="1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</row>
    <row r="950" spans="2:45" ht="15.75" customHeight="1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</row>
    <row r="951" spans="2:45" ht="15.75" customHeight="1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</row>
    <row r="952" spans="2:45" ht="15.75" customHeight="1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</row>
    <row r="953" spans="2:45" ht="15.75" customHeight="1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</row>
    <row r="954" spans="2:45" ht="15.75" customHeight="1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</row>
    <row r="955" spans="2:45" ht="15.75" customHeight="1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</row>
    <row r="956" spans="2:45" ht="15.75" customHeight="1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</row>
    <row r="957" spans="2:45" ht="15.75" customHeight="1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</row>
    <row r="958" spans="2:45" ht="15.75" customHeight="1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</row>
    <row r="959" spans="2:45" ht="15.75" customHeight="1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</row>
    <row r="960" spans="2:45" ht="15.75" customHeight="1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</row>
    <row r="961" spans="2:45" ht="15.75" customHeight="1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</row>
    <row r="962" spans="2:45" ht="15.75" customHeight="1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</row>
    <row r="963" spans="2:45" ht="15.75" customHeight="1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</row>
    <row r="964" spans="2:45" ht="15.75" customHeight="1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</row>
    <row r="965" spans="2:45" ht="15.75" customHeight="1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</row>
    <row r="966" spans="2:45" ht="15.75" customHeight="1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</row>
    <row r="967" spans="2:45" ht="15.75" customHeight="1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</row>
    <row r="968" spans="2:45" ht="15.75" customHeight="1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</row>
    <row r="969" spans="2:45" ht="15.75" customHeight="1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</row>
    <row r="970" spans="2:45" ht="15.75" customHeight="1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</row>
    <row r="971" spans="2:45" ht="15.75" customHeight="1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</row>
    <row r="972" spans="2:45" ht="15.75" customHeight="1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</row>
    <row r="973" spans="2:45" ht="15.75" customHeight="1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</row>
    <row r="974" spans="2:45" ht="15.75" customHeight="1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</row>
    <row r="975" spans="2:45" ht="15.75" customHeight="1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</row>
    <row r="976" spans="2:45" ht="15.75" customHeight="1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</row>
    <row r="977" spans="2:45" ht="15.75" customHeight="1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</row>
    <row r="978" spans="2:45" ht="15.75" customHeight="1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</row>
    <row r="979" spans="2:45" ht="15.75" customHeight="1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</row>
    <row r="980" spans="2:45" ht="15.75" customHeight="1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</row>
    <row r="981" spans="2:45" ht="15.75" customHeight="1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</row>
    <row r="982" spans="2:45" ht="15.75" customHeight="1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</row>
    <row r="983" spans="2:45" ht="15.75" customHeight="1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</row>
    <row r="984" spans="2:45" ht="15.75" customHeight="1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</row>
    <row r="985" spans="2:45" ht="15.75" customHeight="1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</row>
    <row r="986" spans="2:45" ht="15.75" customHeight="1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</row>
    <row r="987" spans="2:45" ht="15.75" customHeight="1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</row>
    <row r="988" spans="2:45" ht="15.75" customHeight="1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</row>
    <row r="989" spans="2:45" ht="15.75" customHeight="1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</row>
    <row r="990" spans="2:45" ht="15.75" customHeight="1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</row>
    <row r="991" spans="2:45" ht="15.75" customHeight="1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</row>
    <row r="992" spans="2:45" ht="15.75" customHeight="1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</row>
    <row r="993" spans="2:45" ht="15.75" customHeight="1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</row>
    <row r="994" spans="2:45" ht="15.75" customHeight="1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</row>
    <row r="995" spans="2:45" ht="15.75" customHeight="1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</row>
    <row r="996" spans="2:45" ht="15.75" customHeight="1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</row>
    <row r="997" spans="2:45" ht="15.75" customHeight="1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</row>
    <row r="998" spans="2:45" ht="15.75" customHeight="1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</row>
    <row r="999" spans="2:45" ht="15.75" customHeight="1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</row>
    <row r="1000" spans="2:45" ht="15.75" customHeight="1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</row>
  </sheetData>
  <pageMargins left="0.7" right="0.7" top="0.75" bottom="0.75" header="0" footer="0"/>
  <pageSetup scale="59" orientation="landscape" r:id="rId1"/>
  <headerFooter>
    <oddHeader>&amp;LUniversity Level Data &amp;CTable 4B&amp;RFall Enrollment Summary</oddHeader>
    <oddFooter>&amp;LOffice of Institutional Research, UMass Boston</oddFooter>
  </headerFooter>
  <colBreaks count="1" manualBreakCount="1">
    <brk id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00"/>
  <sheetViews>
    <sheetView zoomScaleNormal="100" workbookViewId="0">
      <pane xSplit="1" topLeftCell="B1" activePane="topRight" state="frozen"/>
      <selection pane="topRight" activeCell="A36" sqref="A36"/>
    </sheetView>
  </sheetViews>
  <sheetFormatPr defaultColWidth="14.42578125" defaultRowHeight="15" customHeight="1" x14ac:dyDescent="0.25"/>
  <cols>
    <col min="1" max="1" width="25" customWidth="1"/>
    <col min="2" max="2" width="8.7109375" customWidth="1"/>
    <col min="3" max="3" width="8.140625" customWidth="1"/>
    <col min="4" max="4" width="10" customWidth="1"/>
    <col min="5" max="5" width="6.140625" customWidth="1"/>
    <col min="6" max="6" width="7.85546875" customWidth="1"/>
    <col min="7" max="7" width="8.140625" customWidth="1"/>
    <col min="8" max="8" width="9.140625" customWidth="1"/>
    <col min="9" max="10" width="7.28515625" customWidth="1"/>
    <col min="11" max="11" width="7.5703125" customWidth="1"/>
    <col min="12" max="12" width="9.140625" customWidth="1"/>
    <col min="13" max="13" width="7.42578125" customWidth="1"/>
    <col min="14" max="14" width="6.5703125" customWidth="1"/>
    <col min="15" max="15" width="8" customWidth="1"/>
    <col min="16" max="16" width="6.5703125" customWidth="1"/>
    <col min="17" max="17" width="7" customWidth="1"/>
    <col min="18" max="18" width="8.28515625" customWidth="1"/>
    <col min="19" max="19" width="9.140625" customWidth="1"/>
    <col min="20" max="20" width="7.5703125" customWidth="1"/>
    <col min="21" max="21" width="6.28515625" customWidth="1"/>
    <col min="22" max="22" width="8.140625" customWidth="1"/>
    <col min="23" max="23" width="9.140625" customWidth="1"/>
    <col min="24" max="24" width="7.42578125" customWidth="1"/>
    <col min="25" max="25" width="7.28515625" customWidth="1"/>
    <col min="26" max="26" width="8.5703125" customWidth="1"/>
    <col min="27" max="27" width="9.140625" customWidth="1"/>
    <col min="28" max="28" width="6.42578125" customWidth="1"/>
    <col min="29" max="30" width="7.7109375" customWidth="1"/>
    <col min="31" max="31" width="8.140625" customWidth="1"/>
    <col min="32" max="32" width="7.140625" customWidth="1"/>
    <col min="33" max="33" width="8.42578125" customWidth="1"/>
    <col min="34" max="34" width="9.140625" customWidth="1"/>
    <col min="35" max="35" width="7.140625" customWidth="1"/>
    <col min="36" max="36" width="7.5703125" customWidth="1"/>
    <col min="37" max="37" width="8.5703125" customWidth="1"/>
    <col min="38" max="39" width="9.140625" customWidth="1"/>
  </cols>
  <sheetData>
    <row r="1" spans="1:39" ht="21" x14ac:dyDescent="0.25">
      <c r="A1" s="31"/>
      <c r="B1" s="29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8.75" x14ac:dyDescent="0.25">
      <c r="A2" s="31"/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52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x14ac:dyDescent="0.25">
      <c r="A4" s="25"/>
      <c r="B4" s="84" t="s">
        <v>2</v>
      </c>
      <c r="C4" s="85"/>
      <c r="D4" s="85"/>
      <c r="E4" s="85"/>
      <c r="F4" s="84" t="s">
        <v>3</v>
      </c>
      <c r="G4" s="85"/>
      <c r="H4" s="85"/>
      <c r="I4" s="85"/>
      <c r="J4" s="84" t="s">
        <v>4</v>
      </c>
      <c r="K4" s="85"/>
      <c r="L4" s="85"/>
      <c r="M4" s="85"/>
      <c r="N4" s="84" t="s">
        <v>5</v>
      </c>
      <c r="O4" s="85"/>
      <c r="P4" s="85"/>
      <c r="Q4" s="84" t="s">
        <v>6</v>
      </c>
      <c r="R4" s="85"/>
      <c r="S4" s="85"/>
      <c r="T4" s="85"/>
      <c r="U4" s="84" t="s">
        <v>7</v>
      </c>
      <c r="V4" s="85"/>
      <c r="W4" s="85"/>
      <c r="X4" s="85"/>
      <c r="Y4" s="84" t="s">
        <v>8</v>
      </c>
      <c r="Z4" s="85"/>
      <c r="AA4" s="85"/>
      <c r="AB4" s="85"/>
      <c r="AC4" s="84" t="s">
        <v>9</v>
      </c>
      <c r="AD4" s="85"/>
      <c r="AE4" s="85"/>
      <c r="AF4" s="84" t="s">
        <v>10</v>
      </c>
      <c r="AG4" s="85"/>
      <c r="AH4" s="85"/>
      <c r="AI4" s="85"/>
      <c r="AJ4" s="84" t="s">
        <v>11</v>
      </c>
      <c r="AK4" s="85"/>
      <c r="AL4" s="85"/>
      <c r="AM4" s="85"/>
    </row>
    <row r="5" spans="1:39" x14ac:dyDescent="0.25">
      <c r="A5" s="25"/>
      <c r="B5" s="41" t="s">
        <v>40</v>
      </c>
      <c r="C5" s="41" t="s">
        <v>41</v>
      </c>
      <c r="D5" s="30" t="s">
        <v>17</v>
      </c>
      <c r="E5" s="41" t="s">
        <v>11</v>
      </c>
      <c r="F5" s="41" t="s">
        <v>40</v>
      </c>
      <c r="G5" s="41" t="s">
        <v>41</v>
      </c>
      <c r="H5" s="30" t="s">
        <v>17</v>
      </c>
      <c r="I5" s="41" t="s">
        <v>11</v>
      </c>
      <c r="J5" s="41" t="s">
        <v>40</v>
      </c>
      <c r="K5" s="41" t="s">
        <v>41</v>
      </c>
      <c r="L5" s="30" t="s">
        <v>17</v>
      </c>
      <c r="M5" s="41" t="s">
        <v>11</v>
      </c>
      <c r="N5" s="41" t="s">
        <v>40</v>
      </c>
      <c r="O5" s="41" t="s">
        <v>41</v>
      </c>
      <c r="P5" s="41" t="s">
        <v>11</v>
      </c>
      <c r="Q5" s="41" t="s">
        <v>40</v>
      </c>
      <c r="R5" s="41" t="s">
        <v>41</v>
      </c>
      <c r="S5" s="30" t="s">
        <v>17</v>
      </c>
      <c r="T5" s="41" t="s">
        <v>11</v>
      </c>
      <c r="U5" s="41" t="s">
        <v>40</v>
      </c>
      <c r="V5" s="41" t="s">
        <v>41</v>
      </c>
      <c r="W5" s="30" t="s">
        <v>17</v>
      </c>
      <c r="X5" s="41" t="s">
        <v>11</v>
      </c>
      <c r="Y5" s="41" t="s">
        <v>40</v>
      </c>
      <c r="Z5" s="41" t="s">
        <v>41</v>
      </c>
      <c r="AA5" s="30" t="s">
        <v>17</v>
      </c>
      <c r="AB5" s="41" t="s">
        <v>11</v>
      </c>
      <c r="AC5" s="41" t="s">
        <v>40</v>
      </c>
      <c r="AD5" s="41" t="s">
        <v>41</v>
      </c>
      <c r="AE5" s="41" t="s">
        <v>11</v>
      </c>
      <c r="AF5" s="41" t="s">
        <v>40</v>
      </c>
      <c r="AG5" s="41" t="s">
        <v>41</v>
      </c>
      <c r="AH5" s="30" t="s">
        <v>17</v>
      </c>
      <c r="AI5" s="41" t="s">
        <v>11</v>
      </c>
      <c r="AJ5" s="41" t="s">
        <v>40</v>
      </c>
      <c r="AK5" s="41" t="s">
        <v>41</v>
      </c>
      <c r="AL5" s="30" t="s">
        <v>17</v>
      </c>
      <c r="AM5" s="41" t="s">
        <v>11</v>
      </c>
    </row>
    <row r="6" spans="1:39" ht="15.75" x14ac:dyDescent="0.25">
      <c r="A6" s="9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</row>
    <row r="7" spans="1:39" ht="15.75" x14ac:dyDescent="0.25">
      <c r="A7" s="9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39" x14ac:dyDescent="0.25">
      <c r="A8" s="14" t="s">
        <v>19</v>
      </c>
      <c r="B8" s="23">
        <v>2</v>
      </c>
      <c r="C8" s="23">
        <v>0</v>
      </c>
      <c r="D8" s="23">
        <v>0</v>
      </c>
      <c r="E8" s="23">
        <f t="shared" ref="E8:E15" si="0">SUM(B8:D8)</f>
        <v>2</v>
      </c>
      <c r="F8" s="23">
        <v>144</v>
      </c>
      <c r="G8" s="23">
        <v>181</v>
      </c>
      <c r="H8" s="23">
        <v>0</v>
      </c>
      <c r="I8" s="23">
        <f t="shared" ref="I8:I15" si="1">SUM(F8:H8)</f>
        <v>325</v>
      </c>
      <c r="J8" s="23">
        <v>94</v>
      </c>
      <c r="K8" s="23">
        <v>219</v>
      </c>
      <c r="L8" s="23">
        <v>0</v>
      </c>
      <c r="M8" s="23">
        <f t="shared" ref="M8:M15" si="2">SUM(J8:L8)</f>
        <v>313</v>
      </c>
      <c r="N8" s="23">
        <v>0</v>
      </c>
      <c r="O8" s="23">
        <v>1</v>
      </c>
      <c r="P8" s="23">
        <f t="shared" ref="P8:P15" si="3">SUM(N8:O8)</f>
        <v>1</v>
      </c>
      <c r="Q8" s="23">
        <v>158</v>
      </c>
      <c r="R8" s="23">
        <v>253</v>
      </c>
      <c r="S8" s="23">
        <v>1</v>
      </c>
      <c r="T8" s="23">
        <f t="shared" ref="T8:T15" si="4">SUM(Q8:S8)</f>
        <v>412</v>
      </c>
      <c r="U8" s="23">
        <v>108</v>
      </c>
      <c r="V8" s="23">
        <v>60</v>
      </c>
      <c r="W8" s="23">
        <v>0</v>
      </c>
      <c r="X8" s="23">
        <f t="shared" ref="X8:X15" si="5">SUM(U8:W8)</f>
        <v>168</v>
      </c>
      <c r="Y8" s="23">
        <v>36</v>
      </c>
      <c r="Z8" s="23">
        <v>50</v>
      </c>
      <c r="AA8" s="23">
        <v>0</v>
      </c>
      <c r="AB8" s="23">
        <f t="shared" ref="AB8:AB15" si="6">SUM(Y8:AA8)</f>
        <v>86</v>
      </c>
      <c r="AC8" s="23">
        <v>23</v>
      </c>
      <c r="AD8" s="23">
        <v>50</v>
      </c>
      <c r="AE8" s="23">
        <f t="shared" ref="AE8:AE15" si="7">SUM(AC8:AD8)</f>
        <v>73</v>
      </c>
      <c r="AF8" s="23">
        <v>297</v>
      </c>
      <c r="AG8" s="23">
        <v>404</v>
      </c>
      <c r="AH8" s="23">
        <v>0</v>
      </c>
      <c r="AI8" s="23">
        <f t="shared" ref="AI8:AI15" si="8">SUM(AF8:AH8)</f>
        <v>701</v>
      </c>
      <c r="AJ8" s="23">
        <v>862</v>
      </c>
      <c r="AK8" s="13">
        <v>1218</v>
      </c>
      <c r="AL8" s="23">
        <v>1</v>
      </c>
      <c r="AM8" s="13">
        <f t="shared" ref="AM8:AM15" si="9">SUM(AJ8:AL8)</f>
        <v>2081</v>
      </c>
    </row>
    <row r="9" spans="1:39" x14ac:dyDescent="0.25">
      <c r="A9" s="14" t="s">
        <v>20</v>
      </c>
      <c r="B9" s="23">
        <v>2</v>
      </c>
      <c r="C9" s="23">
        <v>1</v>
      </c>
      <c r="D9" s="23">
        <v>0</v>
      </c>
      <c r="E9" s="23">
        <f t="shared" si="0"/>
        <v>3</v>
      </c>
      <c r="F9" s="23">
        <v>118</v>
      </c>
      <c r="G9" s="23">
        <v>78</v>
      </c>
      <c r="H9" s="23">
        <v>0</v>
      </c>
      <c r="I9" s="23">
        <f t="shared" si="1"/>
        <v>196</v>
      </c>
      <c r="J9" s="23">
        <v>83</v>
      </c>
      <c r="K9" s="23">
        <v>115</v>
      </c>
      <c r="L9" s="23">
        <v>0</v>
      </c>
      <c r="M9" s="23">
        <f t="shared" si="2"/>
        <v>198</v>
      </c>
      <c r="N9" s="23">
        <v>0</v>
      </c>
      <c r="O9" s="23">
        <v>0</v>
      </c>
      <c r="P9" s="23">
        <f t="shared" si="3"/>
        <v>0</v>
      </c>
      <c r="Q9" s="23">
        <v>86</v>
      </c>
      <c r="R9" s="23">
        <v>140</v>
      </c>
      <c r="S9" s="23">
        <v>0</v>
      </c>
      <c r="T9" s="23">
        <f t="shared" si="4"/>
        <v>226</v>
      </c>
      <c r="U9" s="23">
        <v>141</v>
      </c>
      <c r="V9" s="23">
        <v>71</v>
      </c>
      <c r="W9" s="23">
        <v>0</v>
      </c>
      <c r="X9" s="23">
        <f t="shared" si="5"/>
        <v>212</v>
      </c>
      <c r="Y9" s="23">
        <v>23</v>
      </c>
      <c r="Z9" s="23">
        <v>19</v>
      </c>
      <c r="AA9" s="23">
        <v>0</v>
      </c>
      <c r="AB9" s="23">
        <f t="shared" si="6"/>
        <v>42</v>
      </c>
      <c r="AC9" s="23">
        <v>17</v>
      </c>
      <c r="AD9" s="23">
        <v>23</v>
      </c>
      <c r="AE9" s="23">
        <f t="shared" si="7"/>
        <v>40</v>
      </c>
      <c r="AF9" s="23">
        <v>187</v>
      </c>
      <c r="AG9" s="23">
        <v>161</v>
      </c>
      <c r="AH9" s="23">
        <v>0</v>
      </c>
      <c r="AI9" s="23">
        <f t="shared" si="8"/>
        <v>348</v>
      </c>
      <c r="AJ9" s="23">
        <v>657</v>
      </c>
      <c r="AK9" s="23">
        <v>608</v>
      </c>
      <c r="AL9" s="23">
        <v>0</v>
      </c>
      <c r="AM9" s="13">
        <f t="shared" si="9"/>
        <v>1265</v>
      </c>
    </row>
    <row r="10" spans="1:39" x14ac:dyDescent="0.25">
      <c r="A10" s="14" t="s">
        <v>21</v>
      </c>
      <c r="B10" s="23">
        <v>1</v>
      </c>
      <c r="C10" s="23">
        <v>1</v>
      </c>
      <c r="D10" s="23">
        <v>0</v>
      </c>
      <c r="E10" s="23">
        <f t="shared" si="0"/>
        <v>2</v>
      </c>
      <c r="F10" s="23">
        <v>174</v>
      </c>
      <c r="G10" s="23">
        <v>187</v>
      </c>
      <c r="H10" s="23">
        <v>0</v>
      </c>
      <c r="I10" s="23">
        <f t="shared" si="1"/>
        <v>361</v>
      </c>
      <c r="J10" s="23">
        <v>119</v>
      </c>
      <c r="K10" s="23">
        <v>266</v>
      </c>
      <c r="L10" s="23">
        <v>0</v>
      </c>
      <c r="M10" s="23">
        <f t="shared" si="2"/>
        <v>385</v>
      </c>
      <c r="N10" s="23">
        <v>0</v>
      </c>
      <c r="O10" s="23">
        <v>1</v>
      </c>
      <c r="P10" s="23">
        <f t="shared" si="3"/>
        <v>1</v>
      </c>
      <c r="Q10" s="23">
        <v>124</v>
      </c>
      <c r="R10" s="23">
        <v>257</v>
      </c>
      <c r="S10" s="23">
        <v>1</v>
      </c>
      <c r="T10" s="23">
        <f t="shared" si="4"/>
        <v>382</v>
      </c>
      <c r="U10" s="23">
        <v>167</v>
      </c>
      <c r="V10" s="23">
        <v>105</v>
      </c>
      <c r="W10" s="23">
        <v>0</v>
      </c>
      <c r="X10" s="23">
        <f t="shared" si="5"/>
        <v>272</v>
      </c>
      <c r="Y10" s="23">
        <v>33</v>
      </c>
      <c r="Z10" s="23">
        <v>43</v>
      </c>
      <c r="AA10" s="23">
        <v>0</v>
      </c>
      <c r="AB10" s="23">
        <f t="shared" si="6"/>
        <v>76</v>
      </c>
      <c r="AC10" s="23">
        <v>27</v>
      </c>
      <c r="AD10" s="23">
        <v>56</v>
      </c>
      <c r="AE10" s="23">
        <f t="shared" si="7"/>
        <v>83</v>
      </c>
      <c r="AF10" s="23">
        <v>331</v>
      </c>
      <c r="AG10" s="23">
        <v>470</v>
      </c>
      <c r="AH10" s="23">
        <v>1</v>
      </c>
      <c r="AI10" s="23">
        <f t="shared" si="8"/>
        <v>802</v>
      </c>
      <c r="AJ10" s="23">
        <v>976</v>
      </c>
      <c r="AK10" s="13">
        <v>1386</v>
      </c>
      <c r="AL10" s="23">
        <v>2</v>
      </c>
      <c r="AM10" s="13">
        <f t="shared" si="9"/>
        <v>2364</v>
      </c>
    </row>
    <row r="11" spans="1:39" x14ac:dyDescent="0.25">
      <c r="A11" s="14" t="s">
        <v>22</v>
      </c>
      <c r="B11" s="23">
        <v>2</v>
      </c>
      <c r="C11" s="23">
        <v>1</v>
      </c>
      <c r="D11" s="23">
        <v>0</v>
      </c>
      <c r="E11" s="23">
        <f t="shared" si="0"/>
        <v>3</v>
      </c>
      <c r="F11" s="23">
        <v>167</v>
      </c>
      <c r="G11" s="23">
        <v>190</v>
      </c>
      <c r="H11" s="23">
        <v>0</v>
      </c>
      <c r="I11" s="23">
        <f t="shared" si="1"/>
        <v>357</v>
      </c>
      <c r="J11" s="23">
        <v>145</v>
      </c>
      <c r="K11" s="23">
        <v>228</v>
      </c>
      <c r="L11" s="23">
        <v>0</v>
      </c>
      <c r="M11" s="23">
        <f t="shared" si="2"/>
        <v>373</v>
      </c>
      <c r="N11" s="23">
        <v>0</v>
      </c>
      <c r="O11" s="23">
        <v>0</v>
      </c>
      <c r="P11" s="23">
        <f t="shared" si="3"/>
        <v>0</v>
      </c>
      <c r="Q11" s="23">
        <v>154</v>
      </c>
      <c r="R11" s="23">
        <v>254</v>
      </c>
      <c r="S11" s="23">
        <v>0</v>
      </c>
      <c r="T11" s="23">
        <f t="shared" si="4"/>
        <v>408</v>
      </c>
      <c r="U11" s="23">
        <v>152</v>
      </c>
      <c r="V11" s="23">
        <v>100</v>
      </c>
      <c r="W11" s="23">
        <v>0</v>
      </c>
      <c r="X11" s="23">
        <f t="shared" si="5"/>
        <v>252</v>
      </c>
      <c r="Y11" s="23">
        <v>39</v>
      </c>
      <c r="Z11" s="23">
        <v>41</v>
      </c>
      <c r="AA11" s="23">
        <v>2</v>
      </c>
      <c r="AB11" s="23">
        <f t="shared" si="6"/>
        <v>82</v>
      </c>
      <c r="AC11" s="23">
        <v>30</v>
      </c>
      <c r="AD11" s="23">
        <v>43</v>
      </c>
      <c r="AE11" s="23">
        <f t="shared" si="7"/>
        <v>73</v>
      </c>
      <c r="AF11" s="23">
        <v>351</v>
      </c>
      <c r="AG11" s="23">
        <v>431</v>
      </c>
      <c r="AH11" s="23">
        <v>1</v>
      </c>
      <c r="AI11" s="23">
        <f t="shared" si="8"/>
        <v>783</v>
      </c>
      <c r="AJ11" s="13">
        <v>1040</v>
      </c>
      <c r="AK11" s="13">
        <v>1288</v>
      </c>
      <c r="AL11" s="23">
        <v>3</v>
      </c>
      <c r="AM11" s="13">
        <f t="shared" si="9"/>
        <v>2331</v>
      </c>
    </row>
    <row r="12" spans="1:39" x14ac:dyDescent="0.25">
      <c r="A12" s="14" t="s">
        <v>23</v>
      </c>
      <c r="B12" s="23">
        <v>2</v>
      </c>
      <c r="C12" s="23">
        <v>0</v>
      </c>
      <c r="D12" s="23">
        <v>0</v>
      </c>
      <c r="E12" s="23">
        <f t="shared" si="0"/>
        <v>2</v>
      </c>
      <c r="F12" s="23">
        <v>121</v>
      </c>
      <c r="G12" s="23">
        <v>134</v>
      </c>
      <c r="H12" s="23">
        <v>0</v>
      </c>
      <c r="I12" s="23">
        <f t="shared" si="1"/>
        <v>255</v>
      </c>
      <c r="J12" s="23">
        <v>108</v>
      </c>
      <c r="K12" s="23">
        <v>184</v>
      </c>
      <c r="L12" s="23">
        <v>2</v>
      </c>
      <c r="M12" s="23">
        <f t="shared" si="2"/>
        <v>294</v>
      </c>
      <c r="N12" s="23">
        <v>0</v>
      </c>
      <c r="O12" s="23">
        <v>1</v>
      </c>
      <c r="P12" s="23">
        <f t="shared" si="3"/>
        <v>1</v>
      </c>
      <c r="Q12" s="23">
        <v>88</v>
      </c>
      <c r="R12" s="23">
        <v>142</v>
      </c>
      <c r="S12" s="23">
        <v>0</v>
      </c>
      <c r="T12" s="23">
        <f t="shared" si="4"/>
        <v>230</v>
      </c>
      <c r="U12" s="23">
        <v>141</v>
      </c>
      <c r="V12" s="23">
        <v>87</v>
      </c>
      <c r="W12" s="23">
        <v>2</v>
      </c>
      <c r="X12" s="23">
        <f t="shared" si="5"/>
        <v>230</v>
      </c>
      <c r="Y12" s="23">
        <v>30</v>
      </c>
      <c r="Z12" s="23">
        <v>43</v>
      </c>
      <c r="AA12" s="23">
        <v>2</v>
      </c>
      <c r="AB12" s="23">
        <f t="shared" si="6"/>
        <v>75</v>
      </c>
      <c r="AC12" s="23">
        <v>16</v>
      </c>
      <c r="AD12" s="23">
        <v>35</v>
      </c>
      <c r="AE12" s="23">
        <f t="shared" si="7"/>
        <v>51</v>
      </c>
      <c r="AF12" s="23">
        <v>332</v>
      </c>
      <c r="AG12" s="23">
        <v>377</v>
      </c>
      <c r="AH12" s="23">
        <v>0</v>
      </c>
      <c r="AI12" s="23">
        <f t="shared" si="8"/>
        <v>709</v>
      </c>
      <c r="AJ12" s="23">
        <v>838</v>
      </c>
      <c r="AK12" s="13">
        <v>1003</v>
      </c>
      <c r="AL12" s="23">
        <v>6</v>
      </c>
      <c r="AM12" s="13">
        <f t="shared" si="9"/>
        <v>1847</v>
      </c>
    </row>
    <row r="13" spans="1:39" x14ac:dyDescent="0.25">
      <c r="A13" s="14" t="s">
        <v>44</v>
      </c>
      <c r="B13" s="23">
        <v>0</v>
      </c>
      <c r="C13" s="23">
        <v>0</v>
      </c>
      <c r="D13" s="23">
        <v>0</v>
      </c>
      <c r="E13" s="23">
        <f t="shared" si="0"/>
        <v>0</v>
      </c>
      <c r="F13" s="23">
        <v>0</v>
      </c>
      <c r="G13" s="23">
        <v>0</v>
      </c>
      <c r="H13" s="23">
        <v>0</v>
      </c>
      <c r="I13" s="23">
        <f t="shared" si="1"/>
        <v>0</v>
      </c>
      <c r="J13" s="23">
        <v>0</v>
      </c>
      <c r="K13" s="23">
        <v>0</v>
      </c>
      <c r="L13" s="23">
        <v>0</v>
      </c>
      <c r="M13" s="23">
        <f t="shared" si="2"/>
        <v>0</v>
      </c>
      <c r="N13" s="23">
        <v>0</v>
      </c>
      <c r="O13" s="23">
        <v>0</v>
      </c>
      <c r="P13" s="23">
        <f t="shared" si="3"/>
        <v>0</v>
      </c>
      <c r="Q13" s="23">
        <v>1</v>
      </c>
      <c r="R13" s="23">
        <v>0</v>
      </c>
      <c r="S13" s="23">
        <v>0</v>
      </c>
      <c r="T13" s="23">
        <f t="shared" si="4"/>
        <v>1</v>
      </c>
      <c r="U13" s="23">
        <v>0</v>
      </c>
      <c r="V13" s="23">
        <v>0</v>
      </c>
      <c r="W13" s="23">
        <v>0</v>
      </c>
      <c r="X13" s="23">
        <f t="shared" si="5"/>
        <v>0</v>
      </c>
      <c r="Y13" s="23">
        <v>0</v>
      </c>
      <c r="Z13" s="23">
        <v>0</v>
      </c>
      <c r="AA13" s="23">
        <v>0</v>
      </c>
      <c r="AB13" s="23">
        <f t="shared" si="6"/>
        <v>0</v>
      </c>
      <c r="AC13" s="23">
        <v>0</v>
      </c>
      <c r="AD13" s="23">
        <v>0</v>
      </c>
      <c r="AE13" s="23">
        <f t="shared" si="7"/>
        <v>0</v>
      </c>
      <c r="AF13" s="23">
        <v>0</v>
      </c>
      <c r="AG13" s="23">
        <v>0</v>
      </c>
      <c r="AH13" s="23">
        <v>0</v>
      </c>
      <c r="AI13" s="23">
        <f t="shared" si="8"/>
        <v>0</v>
      </c>
      <c r="AJ13" s="23">
        <v>1</v>
      </c>
      <c r="AK13" s="23">
        <v>0</v>
      </c>
      <c r="AL13" s="23">
        <v>0</v>
      </c>
      <c r="AM13" s="23">
        <f t="shared" si="9"/>
        <v>1</v>
      </c>
    </row>
    <row r="14" spans="1:39" x14ac:dyDescent="0.25">
      <c r="A14" s="14" t="s">
        <v>31</v>
      </c>
      <c r="B14" s="23">
        <v>0</v>
      </c>
      <c r="C14" s="23">
        <v>0</v>
      </c>
      <c r="D14" s="23">
        <v>0</v>
      </c>
      <c r="E14" s="23">
        <f t="shared" si="0"/>
        <v>0</v>
      </c>
      <c r="F14" s="23">
        <v>0</v>
      </c>
      <c r="G14" s="23">
        <v>0</v>
      </c>
      <c r="H14" s="23">
        <v>0</v>
      </c>
      <c r="I14" s="23">
        <f t="shared" si="1"/>
        <v>0</v>
      </c>
      <c r="J14" s="23">
        <v>0</v>
      </c>
      <c r="K14" s="23">
        <v>0</v>
      </c>
      <c r="L14" s="23">
        <v>0</v>
      </c>
      <c r="M14" s="23">
        <f t="shared" si="2"/>
        <v>0</v>
      </c>
      <c r="N14" s="23">
        <v>0</v>
      </c>
      <c r="O14" s="23">
        <v>0</v>
      </c>
      <c r="P14" s="23">
        <f t="shared" si="3"/>
        <v>0</v>
      </c>
      <c r="Q14" s="23">
        <v>0</v>
      </c>
      <c r="R14" s="23">
        <v>0</v>
      </c>
      <c r="S14" s="23">
        <v>0</v>
      </c>
      <c r="T14" s="23">
        <f t="shared" si="4"/>
        <v>0</v>
      </c>
      <c r="U14" s="23">
        <v>0</v>
      </c>
      <c r="V14" s="23">
        <v>0</v>
      </c>
      <c r="W14" s="23">
        <v>0</v>
      </c>
      <c r="X14" s="23">
        <f t="shared" si="5"/>
        <v>0</v>
      </c>
      <c r="Y14" s="23">
        <v>1</v>
      </c>
      <c r="Z14" s="23">
        <v>0</v>
      </c>
      <c r="AA14" s="23">
        <v>0</v>
      </c>
      <c r="AB14" s="23">
        <f t="shared" si="6"/>
        <v>1</v>
      </c>
      <c r="AC14" s="23">
        <v>0</v>
      </c>
      <c r="AD14" s="23">
        <v>0</v>
      </c>
      <c r="AE14" s="23">
        <f t="shared" si="7"/>
        <v>0</v>
      </c>
      <c r="AF14" s="23">
        <v>0</v>
      </c>
      <c r="AG14" s="23">
        <v>0</v>
      </c>
      <c r="AH14" s="23">
        <v>0</v>
      </c>
      <c r="AI14" s="23">
        <f t="shared" si="8"/>
        <v>0</v>
      </c>
      <c r="AJ14" s="23">
        <v>1</v>
      </c>
      <c r="AK14" s="23">
        <v>0</v>
      </c>
      <c r="AL14" s="23">
        <v>0</v>
      </c>
      <c r="AM14" s="23">
        <f t="shared" si="9"/>
        <v>1</v>
      </c>
    </row>
    <row r="15" spans="1:39" x14ac:dyDescent="0.25">
      <c r="A15" s="21" t="s">
        <v>25</v>
      </c>
      <c r="B15" s="32">
        <v>0</v>
      </c>
      <c r="C15" s="32">
        <v>0</v>
      </c>
      <c r="D15" s="32">
        <v>0</v>
      </c>
      <c r="E15" s="32">
        <f t="shared" si="0"/>
        <v>0</v>
      </c>
      <c r="F15" s="32">
        <v>3</v>
      </c>
      <c r="G15" s="32">
        <v>0</v>
      </c>
      <c r="H15" s="32">
        <v>0</v>
      </c>
      <c r="I15" s="32">
        <f t="shared" si="1"/>
        <v>3</v>
      </c>
      <c r="J15" s="32">
        <v>10</v>
      </c>
      <c r="K15" s="32">
        <v>5</v>
      </c>
      <c r="L15" s="32">
        <v>0</v>
      </c>
      <c r="M15" s="32">
        <f t="shared" si="2"/>
        <v>15</v>
      </c>
      <c r="N15" s="32">
        <v>0</v>
      </c>
      <c r="O15" s="32">
        <v>0</v>
      </c>
      <c r="P15" s="32">
        <f t="shared" si="3"/>
        <v>0</v>
      </c>
      <c r="Q15" s="32">
        <v>4</v>
      </c>
      <c r="R15" s="32">
        <v>3</v>
      </c>
      <c r="S15" s="32">
        <v>0</v>
      </c>
      <c r="T15" s="32">
        <f t="shared" si="4"/>
        <v>7</v>
      </c>
      <c r="U15" s="32">
        <v>13</v>
      </c>
      <c r="V15" s="32">
        <v>26</v>
      </c>
      <c r="W15" s="32">
        <v>4</v>
      </c>
      <c r="X15" s="32">
        <f t="shared" si="5"/>
        <v>43</v>
      </c>
      <c r="Y15" s="32">
        <v>5</v>
      </c>
      <c r="Z15" s="32">
        <v>9</v>
      </c>
      <c r="AA15" s="32">
        <v>0</v>
      </c>
      <c r="AB15" s="32">
        <f t="shared" si="6"/>
        <v>14</v>
      </c>
      <c r="AC15" s="32">
        <v>1</v>
      </c>
      <c r="AD15" s="32">
        <v>1</v>
      </c>
      <c r="AE15" s="32">
        <f t="shared" si="7"/>
        <v>2</v>
      </c>
      <c r="AF15" s="32">
        <v>11</v>
      </c>
      <c r="AG15" s="32">
        <v>10</v>
      </c>
      <c r="AH15" s="32">
        <v>0</v>
      </c>
      <c r="AI15" s="32">
        <f t="shared" si="8"/>
        <v>21</v>
      </c>
      <c r="AJ15" s="32">
        <v>47</v>
      </c>
      <c r="AK15" s="32">
        <v>54</v>
      </c>
      <c r="AL15" s="32">
        <v>4</v>
      </c>
      <c r="AM15" s="32">
        <f t="shared" si="9"/>
        <v>105</v>
      </c>
    </row>
    <row r="16" spans="1:39" ht="15.75" x14ac:dyDescent="0.25">
      <c r="A16" s="53" t="s">
        <v>26</v>
      </c>
      <c r="B16" s="23"/>
      <c r="C16" s="23"/>
      <c r="D16" s="23"/>
      <c r="E16" s="3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x14ac:dyDescent="0.25">
      <c r="A17" s="14" t="s">
        <v>27</v>
      </c>
      <c r="B17" s="23">
        <v>0</v>
      </c>
      <c r="C17" s="23">
        <v>2</v>
      </c>
      <c r="D17" s="23">
        <v>0</v>
      </c>
      <c r="E17" s="23">
        <f t="shared" ref="E17:E20" si="10">SUM(B17:D17)</f>
        <v>2</v>
      </c>
      <c r="F17" s="23">
        <v>15</v>
      </c>
      <c r="G17" s="23">
        <v>22</v>
      </c>
      <c r="H17" s="23">
        <v>0</v>
      </c>
      <c r="I17" s="23">
        <f t="shared" ref="I17:I20" si="11">SUM(F17:H17)</f>
        <v>37</v>
      </c>
      <c r="J17" s="23">
        <v>17</v>
      </c>
      <c r="K17" s="23">
        <v>28</v>
      </c>
      <c r="L17" s="23">
        <v>0</v>
      </c>
      <c r="M17" s="23">
        <f t="shared" ref="M17:M20" si="12">SUM(J17:L17)</f>
        <v>45</v>
      </c>
      <c r="N17" s="23">
        <v>0</v>
      </c>
      <c r="O17" s="23">
        <v>0</v>
      </c>
      <c r="P17" s="23">
        <v>0</v>
      </c>
      <c r="Q17" s="23">
        <v>9</v>
      </c>
      <c r="R17" s="23">
        <v>28</v>
      </c>
      <c r="S17" s="23">
        <v>0</v>
      </c>
      <c r="T17" s="23">
        <f t="shared" ref="T17:T19" si="13">SUM(Q17:S17)</f>
        <v>37</v>
      </c>
      <c r="U17" s="23">
        <v>61</v>
      </c>
      <c r="V17" s="23">
        <v>54</v>
      </c>
      <c r="W17" s="23">
        <v>0</v>
      </c>
      <c r="X17" s="23">
        <f t="shared" ref="X17:X19" si="14">SUM(U17:W17)</f>
        <v>115</v>
      </c>
      <c r="Y17" s="23">
        <v>3</v>
      </c>
      <c r="Z17" s="23">
        <v>10</v>
      </c>
      <c r="AA17" s="23">
        <v>0</v>
      </c>
      <c r="AB17" s="23">
        <f t="shared" ref="AB17:AB19" si="15">SUM(Y17:AA17)</f>
        <v>13</v>
      </c>
      <c r="AC17" s="23">
        <v>8</v>
      </c>
      <c r="AD17" s="23">
        <v>13</v>
      </c>
      <c r="AE17" s="23">
        <f t="shared" ref="AE17:AE19" si="16">SUM(AC17:AD17)</f>
        <v>21</v>
      </c>
      <c r="AF17" s="23">
        <v>84</v>
      </c>
      <c r="AG17" s="23">
        <v>153</v>
      </c>
      <c r="AH17" s="23">
        <v>0</v>
      </c>
      <c r="AI17" s="23">
        <f t="shared" ref="AI17:AI19" si="17">SUM(AF17:AH17)</f>
        <v>237</v>
      </c>
      <c r="AJ17" s="23">
        <v>197</v>
      </c>
      <c r="AK17" s="23">
        <v>310</v>
      </c>
      <c r="AL17" s="23">
        <v>0</v>
      </c>
      <c r="AM17" s="23">
        <f t="shared" ref="AM17:AM19" si="18">SUM(AJ17:AL17)</f>
        <v>507</v>
      </c>
    </row>
    <row r="18" spans="1:39" x14ac:dyDescent="0.25">
      <c r="A18" s="14" t="s">
        <v>28</v>
      </c>
      <c r="B18" s="23">
        <v>1</v>
      </c>
      <c r="C18" s="23">
        <v>2</v>
      </c>
      <c r="D18" s="23">
        <v>0</v>
      </c>
      <c r="E18" s="23">
        <f t="shared" si="10"/>
        <v>3</v>
      </c>
      <c r="F18" s="23">
        <v>17</v>
      </c>
      <c r="G18" s="23">
        <v>25</v>
      </c>
      <c r="H18" s="23">
        <v>0</v>
      </c>
      <c r="I18" s="23">
        <f t="shared" si="11"/>
        <v>42</v>
      </c>
      <c r="J18" s="23">
        <v>12</v>
      </c>
      <c r="K18" s="23">
        <v>34</v>
      </c>
      <c r="L18" s="23">
        <v>0</v>
      </c>
      <c r="M18" s="23">
        <f t="shared" si="12"/>
        <v>46</v>
      </c>
      <c r="N18" s="23">
        <v>0</v>
      </c>
      <c r="O18" s="23">
        <v>0</v>
      </c>
      <c r="P18" s="23">
        <v>0</v>
      </c>
      <c r="Q18" s="23">
        <v>23</v>
      </c>
      <c r="R18" s="23">
        <v>41</v>
      </c>
      <c r="S18" s="23">
        <v>0</v>
      </c>
      <c r="T18" s="23">
        <f t="shared" si="13"/>
        <v>64</v>
      </c>
      <c r="U18" s="23">
        <v>68</v>
      </c>
      <c r="V18" s="23">
        <v>124</v>
      </c>
      <c r="W18" s="23">
        <v>0</v>
      </c>
      <c r="X18" s="23">
        <f t="shared" si="14"/>
        <v>192</v>
      </c>
      <c r="Y18" s="23">
        <v>6</v>
      </c>
      <c r="Z18" s="23">
        <v>10</v>
      </c>
      <c r="AA18" s="23">
        <v>0</v>
      </c>
      <c r="AB18" s="23">
        <f t="shared" si="15"/>
        <v>16</v>
      </c>
      <c r="AC18" s="23">
        <v>4</v>
      </c>
      <c r="AD18" s="23">
        <v>19</v>
      </c>
      <c r="AE18" s="23">
        <f t="shared" si="16"/>
        <v>23</v>
      </c>
      <c r="AF18" s="23">
        <v>111</v>
      </c>
      <c r="AG18" s="23">
        <v>271</v>
      </c>
      <c r="AH18" s="23">
        <v>0</v>
      </c>
      <c r="AI18" s="23">
        <f t="shared" si="17"/>
        <v>382</v>
      </c>
      <c r="AJ18" s="23">
        <v>242</v>
      </c>
      <c r="AK18" s="23">
        <v>526</v>
      </c>
      <c r="AL18" s="23">
        <v>0</v>
      </c>
      <c r="AM18" s="23">
        <f t="shared" si="18"/>
        <v>768</v>
      </c>
    </row>
    <row r="19" spans="1:39" x14ac:dyDescent="0.25">
      <c r="A19" s="14" t="s">
        <v>29</v>
      </c>
      <c r="B19" s="23">
        <v>0</v>
      </c>
      <c r="C19" s="23">
        <v>0</v>
      </c>
      <c r="D19" s="23">
        <v>0</v>
      </c>
      <c r="E19" s="23">
        <f t="shared" si="10"/>
        <v>0</v>
      </c>
      <c r="F19" s="23">
        <v>0</v>
      </c>
      <c r="G19" s="23">
        <v>0</v>
      </c>
      <c r="H19" s="23">
        <v>0</v>
      </c>
      <c r="I19" s="23">
        <f t="shared" si="11"/>
        <v>0</v>
      </c>
      <c r="J19" s="23">
        <v>0</v>
      </c>
      <c r="K19" s="23">
        <v>0</v>
      </c>
      <c r="L19" s="23">
        <v>0</v>
      </c>
      <c r="M19" s="23">
        <f t="shared" si="12"/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f t="shared" si="13"/>
        <v>0</v>
      </c>
      <c r="U19" s="23">
        <v>4</v>
      </c>
      <c r="V19" s="23">
        <v>11</v>
      </c>
      <c r="W19" s="23">
        <v>0</v>
      </c>
      <c r="X19" s="23">
        <f t="shared" si="14"/>
        <v>15</v>
      </c>
      <c r="Y19" s="23">
        <v>0</v>
      </c>
      <c r="Z19" s="23">
        <v>1</v>
      </c>
      <c r="AA19" s="23">
        <v>0</v>
      </c>
      <c r="AB19" s="23">
        <f t="shared" si="15"/>
        <v>1</v>
      </c>
      <c r="AC19" s="23">
        <v>0</v>
      </c>
      <c r="AD19" s="23">
        <v>0</v>
      </c>
      <c r="AE19" s="23">
        <f t="shared" si="16"/>
        <v>0</v>
      </c>
      <c r="AF19" s="23">
        <v>4</v>
      </c>
      <c r="AG19" s="23">
        <v>2</v>
      </c>
      <c r="AH19" s="23">
        <v>0</v>
      </c>
      <c r="AI19" s="23">
        <f t="shared" si="17"/>
        <v>6</v>
      </c>
      <c r="AJ19" s="23">
        <v>8</v>
      </c>
      <c r="AK19" s="23">
        <v>14</v>
      </c>
      <c r="AL19" s="23">
        <v>0</v>
      </c>
      <c r="AM19" s="23">
        <f t="shared" si="18"/>
        <v>22</v>
      </c>
    </row>
    <row r="20" spans="1:39" x14ac:dyDescent="0.25">
      <c r="A20" s="17" t="s">
        <v>30</v>
      </c>
      <c r="B20" s="33">
        <f t="shared" ref="B20:D20" si="19">SUM(B8:B19)</f>
        <v>10</v>
      </c>
      <c r="C20" s="33">
        <f t="shared" si="19"/>
        <v>7</v>
      </c>
      <c r="D20" s="33">
        <f t="shared" si="19"/>
        <v>0</v>
      </c>
      <c r="E20" s="33">
        <f t="shared" si="10"/>
        <v>17</v>
      </c>
      <c r="F20" s="33">
        <f t="shared" ref="F20:H20" si="20">SUM(F8:F19)</f>
        <v>759</v>
      </c>
      <c r="G20" s="33">
        <f t="shared" si="20"/>
        <v>817</v>
      </c>
      <c r="H20" s="33">
        <f t="shared" si="20"/>
        <v>0</v>
      </c>
      <c r="I20" s="33">
        <f t="shared" si="11"/>
        <v>1576</v>
      </c>
      <c r="J20" s="33">
        <f t="shared" ref="J20:L20" si="21">SUM(J8:J19)</f>
        <v>588</v>
      </c>
      <c r="K20" s="19">
        <f t="shared" si="21"/>
        <v>1079</v>
      </c>
      <c r="L20" s="33">
        <f t="shared" si="21"/>
        <v>2</v>
      </c>
      <c r="M20" s="19">
        <f t="shared" si="12"/>
        <v>1669</v>
      </c>
      <c r="N20" s="33">
        <f t="shared" ref="N20:AM20" si="22">SUM(N8:N19)</f>
        <v>0</v>
      </c>
      <c r="O20" s="33">
        <f t="shared" si="22"/>
        <v>3</v>
      </c>
      <c r="P20" s="33">
        <f t="shared" si="22"/>
        <v>3</v>
      </c>
      <c r="Q20" s="33">
        <f t="shared" si="22"/>
        <v>647</v>
      </c>
      <c r="R20" s="19">
        <f t="shared" si="22"/>
        <v>1118</v>
      </c>
      <c r="S20" s="33">
        <f t="shared" si="22"/>
        <v>2</v>
      </c>
      <c r="T20" s="19">
        <f t="shared" si="22"/>
        <v>1767</v>
      </c>
      <c r="U20" s="33">
        <f t="shared" si="22"/>
        <v>855</v>
      </c>
      <c r="V20" s="33">
        <f t="shared" si="22"/>
        <v>638</v>
      </c>
      <c r="W20" s="33">
        <f t="shared" si="22"/>
        <v>6</v>
      </c>
      <c r="X20" s="19">
        <f t="shared" si="22"/>
        <v>1499</v>
      </c>
      <c r="Y20" s="33">
        <f t="shared" si="22"/>
        <v>176</v>
      </c>
      <c r="Z20" s="33">
        <f t="shared" si="22"/>
        <v>226</v>
      </c>
      <c r="AA20" s="33">
        <f t="shared" si="22"/>
        <v>4</v>
      </c>
      <c r="AB20" s="33">
        <f t="shared" si="22"/>
        <v>406</v>
      </c>
      <c r="AC20" s="33">
        <f t="shared" si="22"/>
        <v>126</v>
      </c>
      <c r="AD20" s="33">
        <f t="shared" si="22"/>
        <v>240</v>
      </c>
      <c r="AE20" s="33">
        <f t="shared" si="22"/>
        <v>366</v>
      </c>
      <c r="AF20" s="19">
        <f t="shared" si="22"/>
        <v>1708</v>
      </c>
      <c r="AG20" s="19">
        <f t="shared" si="22"/>
        <v>2279</v>
      </c>
      <c r="AH20" s="33">
        <f t="shared" si="22"/>
        <v>2</v>
      </c>
      <c r="AI20" s="19">
        <f t="shared" si="22"/>
        <v>3989</v>
      </c>
      <c r="AJ20" s="19">
        <f t="shared" si="22"/>
        <v>4869</v>
      </c>
      <c r="AK20" s="19">
        <f t="shared" si="22"/>
        <v>6407</v>
      </c>
      <c r="AL20" s="33">
        <f t="shared" si="22"/>
        <v>16</v>
      </c>
      <c r="AM20" s="19">
        <f t="shared" si="22"/>
        <v>11292</v>
      </c>
    </row>
    <row r="21" spans="1:39" ht="15.75" customHeight="1" x14ac:dyDescent="0.25">
      <c r="A21" s="48" t="s">
        <v>35</v>
      </c>
      <c r="B21" s="23"/>
      <c r="C21" s="23"/>
      <c r="D21" s="23"/>
      <c r="E21" s="36"/>
      <c r="F21" s="23"/>
      <c r="G21" s="23"/>
      <c r="H21" s="23"/>
      <c r="I21" s="36"/>
      <c r="J21" s="23"/>
      <c r="K21" s="23"/>
      <c r="L21" s="23"/>
      <c r="M21" s="36"/>
      <c r="N21" s="23"/>
      <c r="O21" s="23"/>
      <c r="P21" s="36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ht="15.75" customHeight="1" x14ac:dyDescent="0.25">
      <c r="A22" s="9" t="s">
        <v>18</v>
      </c>
      <c r="B22" s="23"/>
      <c r="C22" s="23"/>
      <c r="D22" s="23"/>
      <c r="E22" s="36"/>
      <c r="F22" s="23"/>
      <c r="G22" s="23"/>
      <c r="H22" s="23"/>
      <c r="I22" s="36"/>
      <c r="J22" s="23"/>
      <c r="K22" s="23"/>
      <c r="L22" s="23"/>
      <c r="M22" s="36"/>
      <c r="N22" s="23"/>
      <c r="O22" s="23"/>
      <c r="P22" s="36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</row>
    <row r="23" spans="1:39" ht="15.75" customHeight="1" x14ac:dyDescent="0.25">
      <c r="A23" s="14" t="s">
        <v>19</v>
      </c>
      <c r="B23" s="23">
        <v>0</v>
      </c>
      <c r="C23" s="23">
        <v>0</v>
      </c>
      <c r="D23" s="23">
        <v>0</v>
      </c>
      <c r="E23" s="23">
        <f t="shared" ref="E23:E29" si="23">SUM(B23:D23)</f>
        <v>0</v>
      </c>
      <c r="F23" s="23">
        <v>6</v>
      </c>
      <c r="G23" s="23">
        <v>3</v>
      </c>
      <c r="H23" s="23">
        <v>0</v>
      </c>
      <c r="I23" s="23">
        <f t="shared" ref="I23:I29" si="24">SUM(F23:H23)</f>
        <v>9</v>
      </c>
      <c r="J23" s="23">
        <v>1</v>
      </c>
      <c r="K23" s="23">
        <v>2</v>
      </c>
      <c r="L23" s="23">
        <v>0</v>
      </c>
      <c r="M23" s="23">
        <f t="shared" ref="M23:M29" si="25">SUM(J23:L23)</f>
        <v>3</v>
      </c>
      <c r="N23" s="23">
        <v>0</v>
      </c>
      <c r="O23" s="23">
        <v>0</v>
      </c>
      <c r="P23" s="23">
        <f t="shared" ref="P23:P29" si="26">SUM(N23:O23)</f>
        <v>0</v>
      </c>
      <c r="Q23" s="23">
        <v>4</v>
      </c>
      <c r="R23" s="23">
        <v>7</v>
      </c>
      <c r="S23" s="23">
        <v>0</v>
      </c>
      <c r="T23" s="23">
        <f t="shared" ref="T23:T29" si="27">SUM(Q23:S23)</f>
        <v>11</v>
      </c>
      <c r="U23" s="23">
        <v>3</v>
      </c>
      <c r="V23" s="23">
        <v>1</v>
      </c>
      <c r="W23" s="23">
        <v>0</v>
      </c>
      <c r="X23" s="23">
        <f t="shared" ref="X23:X29" si="28">SUM(U23:W23)</f>
        <v>4</v>
      </c>
      <c r="Y23" s="23">
        <v>1</v>
      </c>
      <c r="Z23" s="23">
        <v>3</v>
      </c>
      <c r="AA23" s="23">
        <v>0</v>
      </c>
      <c r="AB23" s="23">
        <f t="shared" ref="AB23:AB29" si="29">SUM(Y23:AA23)</f>
        <v>4</v>
      </c>
      <c r="AC23" s="23">
        <v>1</v>
      </c>
      <c r="AD23" s="23">
        <v>2</v>
      </c>
      <c r="AE23" s="23">
        <f t="shared" ref="AE23:AE29" si="30">SUM(AC23:AD23)</f>
        <v>3</v>
      </c>
      <c r="AF23" s="23">
        <v>1</v>
      </c>
      <c r="AG23" s="23">
        <v>7</v>
      </c>
      <c r="AH23" s="23">
        <v>0</v>
      </c>
      <c r="AI23" s="23">
        <f t="shared" ref="AI23:AI29" si="31">SUM(AF23:AH23)</f>
        <v>8</v>
      </c>
      <c r="AJ23" s="23">
        <v>17</v>
      </c>
      <c r="AK23" s="23">
        <v>25</v>
      </c>
      <c r="AL23" s="23">
        <v>0</v>
      </c>
      <c r="AM23" s="23">
        <f t="shared" ref="AM23:AM29" si="32">SUM(AJ23:AL23)</f>
        <v>42</v>
      </c>
    </row>
    <row r="24" spans="1:39" ht="15.75" customHeight="1" x14ac:dyDescent="0.25">
      <c r="A24" s="14" t="s">
        <v>20</v>
      </c>
      <c r="B24" s="23">
        <v>0</v>
      </c>
      <c r="C24" s="23">
        <v>0</v>
      </c>
      <c r="D24" s="23">
        <v>1</v>
      </c>
      <c r="E24" s="23">
        <f t="shared" si="23"/>
        <v>1</v>
      </c>
      <c r="F24" s="23">
        <v>19</v>
      </c>
      <c r="G24" s="23">
        <v>14</v>
      </c>
      <c r="H24" s="23">
        <v>0</v>
      </c>
      <c r="I24" s="23">
        <f t="shared" si="24"/>
        <v>33</v>
      </c>
      <c r="J24" s="23">
        <v>25</v>
      </c>
      <c r="K24" s="23">
        <v>25</v>
      </c>
      <c r="L24" s="23">
        <v>0</v>
      </c>
      <c r="M24" s="23">
        <f t="shared" si="25"/>
        <v>50</v>
      </c>
      <c r="N24" s="23">
        <v>0</v>
      </c>
      <c r="O24" s="23">
        <v>0</v>
      </c>
      <c r="P24" s="23">
        <f t="shared" si="26"/>
        <v>0</v>
      </c>
      <c r="Q24" s="23">
        <v>16</v>
      </c>
      <c r="R24" s="23">
        <v>24</v>
      </c>
      <c r="S24" s="23">
        <v>0</v>
      </c>
      <c r="T24" s="23">
        <f t="shared" si="27"/>
        <v>40</v>
      </c>
      <c r="U24" s="23">
        <v>2</v>
      </c>
      <c r="V24" s="23">
        <v>5</v>
      </c>
      <c r="W24" s="23">
        <v>0</v>
      </c>
      <c r="X24" s="23">
        <f t="shared" si="28"/>
        <v>7</v>
      </c>
      <c r="Y24" s="23">
        <v>7</v>
      </c>
      <c r="Z24" s="23">
        <v>4</v>
      </c>
      <c r="AA24" s="23">
        <v>0</v>
      </c>
      <c r="AB24" s="23">
        <f t="shared" si="29"/>
        <v>11</v>
      </c>
      <c r="AC24" s="23">
        <v>4</v>
      </c>
      <c r="AD24" s="23">
        <v>2</v>
      </c>
      <c r="AE24" s="23">
        <f t="shared" si="30"/>
        <v>6</v>
      </c>
      <c r="AF24" s="23">
        <v>37</v>
      </c>
      <c r="AG24" s="23">
        <v>27</v>
      </c>
      <c r="AH24" s="23">
        <v>1</v>
      </c>
      <c r="AI24" s="23">
        <f t="shared" si="31"/>
        <v>65</v>
      </c>
      <c r="AJ24" s="23">
        <v>110</v>
      </c>
      <c r="AK24" s="23">
        <v>101</v>
      </c>
      <c r="AL24" s="23">
        <v>2</v>
      </c>
      <c r="AM24" s="23">
        <f t="shared" si="32"/>
        <v>213</v>
      </c>
    </row>
    <row r="25" spans="1:39" ht="15.75" customHeight="1" x14ac:dyDescent="0.25">
      <c r="A25" s="14" t="s">
        <v>21</v>
      </c>
      <c r="B25" s="23">
        <v>2</v>
      </c>
      <c r="C25" s="23">
        <v>1</v>
      </c>
      <c r="D25" s="23">
        <v>0</v>
      </c>
      <c r="E25" s="23">
        <f t="shared" si="23"/>
        <v>3</v>
      </c>
      <c r="F25" s="23">
        <v>24</v>
      </c>
      <c r="G25" s="23">
        <v>12</v>
      </c>
      <c r="H25" s="23">
        <v>0</v>
      </c>
      <c r="I25" s="23">
        <f t="shared" si="24"/>
        <v>36</v>
      </c>
      <c r="J25" s="23">
        <v>42</v>
      </c>
      <c r="K25" s="23">
        <v>44</v>
      </c>
      <c r="L25" s="23">
        <v>0</v>
      </c>
      <c r="M25" s="23">
        <f t="shared" si="25"/>
        <v>86</v>
      </c>
      <c r="N25" s="23">
        <v>0</v>
      </c>
      <c r="O25" s="23">
        <v>0</v>
      </c>
      <c r="P25" s="23">
        <f t="shared" si="26"/>
        <v>0</v>
      </c>
      <c r="Q25" s="23">
        <v>35</v>
      </c>
      <c r="R25" s="23">
        <v>49</v>
      </c>
      <c r="S25" s="23">
        <v>0</v>
      </c>
      <c r="T25" s="23">
        <f t="shared" si="27"/>
        <v>84</v>
      </c>
      <c r="U25" s="23">
        <v>4</v>
      </c>
      <c r="V25" s="23">
        <v>2</v>
      </c>
      <c r="W25" s="23">
        <v>0</v>
      </c>
      <c r="X25" s="23">
        <f t="shared" si="28"/>
        <v>6</v>
      </c>
      <c r="Y25" s="23">
        <v>10</v>
      </c>
      <c r="Z25" s="23">
        <v>7</v>
      </c>
      <c r="AA25" s="23">
        <v>0</v>
      </c>
      <c r="AB25" s="23">
        <f t="shared" si="29"/>
        <v>17</v>
      </c>
      <c r="AC25" s="23">
        <v>7</v>
      </c>
      <c r="AD25" s="23">
        <v>3</v>
      </c>
      <c r="AE25" s="23">
        <f t="shared" si="30"/>
        <v>10</v>
      </c>
      <c r="AF25" s="23">
        <v>59</v>
      </c>
      <c r="AG25" s="23">
        <v>54</v>
      </c>
      <c r="AH25" s="23">
        <v>0</v>
      </c>
      <c r="AI25" s="23">
        <f t="shared" si="31"/>
        <v>113</v>
      </c>
      <c r="AJ25" s="23">
        <v>183</v>
      </c>
      <c r="AK25" s="23">
        <v>172</v>
      </c>
      <c r="AL25" s="23">
        <v>0</v>
      </c>
      <c r="AM25" s="23">
        <f t="shared" si="32"/>
        <v>355</v>
      </c>
    </row>
    <row r="26" spans="1:39" ht="15.75" customHeight="1" x14ac:dyDescent="0.25">
      <c r="A26" s="14" t="s">
        <v>22</v>
      </c>
      <c r="B26" s="23">
        <v>0</v>
      </c>
      <c r="C26" s="23">
        <v>2</v>
      </c>
      <c r="D26" s="23">
        <v>0</v>
      </c>
      <c r="E26" s="23">
        <f t="shared" si="23"/>
        <v>2</v>
      </c>
      <c r="F26" s="23">
        <v>24</v>
      </c>
      <c r="G26" s="23">
        <v>26</v>
      </c>
      <c r="H26" s="23">
        <v>0</v>
      </c>
      <c r="I26" s="23">
        <f t="shared" si="24"/>
        <v>50</v>
      </c>
      <c r="J26" s="23">
        <v>61</v>
      </c>
      <c r="K26" s="23">
        <v>99</v>
      </c>
      <c r="L26" s="23">
        <v>0</v>
      </c>
      <c r="M26" s="23">
        <f t="shared" si="25"/>
        <v>160</v>
      </c>
      <c r="N26" s="23">
        <v>0</v>
      </c>
      <c r="O26" s="23">
        <v>0</v>
      </c>
      <c r="P26" s="23">
        <f t="shared" si="26"/>
        <v>0</v>
      </c>
      <c r="Q26" s="23">
        <v>38</v>
      </c>
      <c r="R26" s="23">
        <v>65</v>
      </c>
      <c r="S26" s="23">
        <v>0</v>
      </c>
      <c r="T26" s="23">
        <f t="shared" si="27"/>
        <v>103</v>
      </c>
      <c r="U26" s="23">
        <v>6</v>
      </c>
      <c r="V26" s="23">
        <v>6</v>
      </c>
      <c r="W26" s="23">
        <v>0</v>
      </c>
      <c r="X26" s="23">
        <f t="shared" si="28"/>
        <v>12</v>
      </c>
      <c r="Y26" s="23">
        <v>19</v>
      </c>
      <c r="Z26" s="23">
        <v>21</v>
      </c>
      <c r="AA26" s="23">
        <v>1</v>
      </c>
      <c r="AB26" s="23">
        <f t="shared" si="29"/>
        <v>41</v>
      </c>
      <c r="AC26" s="23">
        <v>5</v>
      </c>
      <c r="AD26" s="23">
        <v>17</v>
      </c>
      <c r="AE26" s="23">
        <f t="shared" si="30"/>
        <v>22</v>
      </c>
      <c r="AF26" s="23">
        <v>109</v>
      </c>
      <c r="AG26" s="23">
        <v>98</v>
      </c>
      <c r="AH26" s="23">
        <v>0</v>
      </c>
      <c r="AI26" s="23">
        <f t="shared" si="31"/>
        <v>207</v>
      </c>
      <c r="AJ26" s="23">
        <v>262</v>
      </c>
      <c r="AK26" s="23">
        <v>334</v>
      </c>
      <c r="AL26" s="23">
        <v>1</v>
      </c>
      <c r="AM26" s="23">
        <f t="shared" si="32"/>
        <v>597</v>
      </c>
    </row>
    <row r="27" spans="1:39" ht="15.75" customHeight="1" x14ac:dyDescent="0.25">
      <c r="A27" s="14" t="s">
        <v>23</v>
      </c>
      <c r="B27" s="23">
        <v>1</v>
      </c>
      <c r="C27" s="23">
        <v>2</v>
      </c>
      <c r="D27" s="23">
        <v>0</v>
      </c>
      <c r="E27" s="23">
        <f t="shared" si="23"/>
        <v>3</v>
      </c>
      <c r="F27" s="23">
        <v>59</v>
      </c>
      <c r="G27" s="23">
        <v>51</v>
      </c>
      <c r="H27" s="23">
        <v>1</v>
      </c>
      <c r="I27" s="23">
        <f t="shared" si="24"/>
        <v>111</v>
      </c>
      <c r="J27" s="23">
        <v>102</v>
      </c>
      <c r="K27" s="23">
        <v>124</v>
      </c>
      <c r="L27" s="23">
        <v>1</v>
      </c>
      <c r="M27" s="23">
        <f t="shared" si="25"/>
        <v>227</v>
      </c>
      <c r="N27" s="23">
        <v>0</v>
      </c>
      <c r="O27" s="23">
        <v>0</v>
      </c>
      <c r="P27" s="23">
        <f t="shared" si="26"/>
        <v>0</v>
      </c>
      <c r="Q27" s="23">
        <v>58</v>
      </c>
      <c r="R27" s="23">
        <v>101</v>
      </c>
      <c r="S27" s="23">
        <v>1</v>
      </c>
      <c r="T27" s="23">
        <f t="shared" si="27"/>
        <v>160</v>
      </c>
      <c r="U27" s="23">
        <v>33</v>
      </c>
      <c r="V27" s="23">
        <v>20</v>
      </c>
      <c r="W27" s="23">
        <v>0</v>
      </c>
      <c r="X27" s="23">
        <f t="shared" si="28"/>
        <v>53</v>
      </c>
      <c r="Y27" s="23">
        <v>37</v>
      </c>
      <c r="Z27" s="23">
        <v>41</v>
      </c>
      <c r="AA27" s="23">
        <v>7</v>
      </c>
      <c r="AB27" s="23">
        <f t="shared" si="29"/>
        <v>85</v>
      </c>
      <c r="AC27" s="23">
        <v>12</v>
      </c>
      <c r="AD27" s="23">
        <v>22</v>
      </c>
      <c r="AE27" s="23">
        <f t="shared" si="30"/>
        <v>34</v>
      </c>
      <c r="AF27" s="23">
        <v>193</v>
      </c>
      <c r="AG27" s="23">
        <v>183</v>
      </c>
      <c r="AH27" s="23">
        <v>2</v>
      </c>
      <c r="AI27" s="23">
        <f t="shared" si="31"/>
        <v>378</v>
      </c>
      <c r="AJ27" s="23">
        <v>495</v>
      </c>
      <c r="AK27" s="23">
        <v>544</v>
      </c>
      <c r="AL27" s="23">
        <v>12</v>
      </c>
      <c r="AM27" s="13">
        <f t="shared" si="32"/>
        <v>1051</v>
      </c>
    </row>
    <row r="28" spans="1:39" ht="15.75" customHeight="1" x14ac:dyDescent="0.25">
      <c r="A28" s="14" t="s">
        <v>25</v>
      </c>
      <c r="B28" s="23">
        <v>0</v>
      </c>
      <c r="C28" s="23">
        <v>0</v>
      </c>
      <c r="D28" s="23">
        <v>0</v>
      </c>
      <c r="E28" s="23">
        <f t="shared" si="23"/>
        <v>0</v>
      </c>
      <c r="F28" s="23">
        <v>5</v>
      </c>
      <c r="G28" s="23">
        <v>11</v>
      </c>
      <c r="H28" s="23">
        <v>0</v>
      </c>
      <c r="I28" s="23">
        <f t="shared" si="24"/>
        <v>16</v>
      </c>
      <c r="J28" s="23">
        <v>9</v>
      </c>
      <c r="K28" s="23">
        <v>12</v>
      </c>
      <c r="L28" s="23">
        <v>0</v>
      </c>
      <c r="M28" s="23">
        <f t="shared" si="25"/>
        <v>21</v>
      </c>
      <c r="N28" s="23">
        <v>0</v>
      </c>
      <c r="O28" s="23">
        <v>0</v>
      </c>
      <c r="P28" s="23">
        <f t="shared" si="26"/>
        <v>0</v>
      </c>
      <c r="Q28" s="23">
        <v>7</v>
      </c>
      <c r="R28" s="23">
        <v>4</v>
      </c>
      <c r="S28" s="23">
        <v>0</v>
      </c>
      <c r="T28" s="23">
        <f t="shared" si="27"/>
        <v>11</v>
      </c>
      <c r="U28" s="23">
        <v>19</v>
      </c>
      <c r="V28" s="23">
        <v>15</v>
      </c>
      <c r="W28" s="23">
        <v>4</v>
      </c>
      <c r="X28" s="23">
        <f t="shared" si="28"/>
        <v>38</v>
      </c>
      <c r="Y28" s="23">
        <v>68</v>
      </c>
      <c r="Z28" s="23">
        <v>82</v>
      </c>
      <c r="AA28" s="23">
        <v>9</v>
      </c>
      <c r="AB28" s="23">
        <f t="shared" si="29"/>
        <v>159</v>
      </c>
      <c r="AC28" s="23">
        <v>0</v>
      </c>
      <c r="AD28" s="23">
        <v>1</v>
      </c>
      <c r="AE28" s="23">
        <f t="shared" si="30"/>
        <v>1</v>
      </c>
      <c r="AF28" s="23">
        <v>32</v>
      </c>
      <c r="AG28" s="23">
        <v>20</v>
      </c>
      <c r="AH28" s="23">
        <v>0</v>
      </c>
      <c r="AI28" s="23">
        <f t="shared" si="31"/>
        <v>52</v>
      </c>
      <c r="AJ28" s="23">
        <v>140</v>
      </c>
      <c r="AK28" s="23">
        <v>145</v>
      </c>
      <c r="AL28" s="23">
        <v>13</v>
      </c>
      <c r="AM28" s="23">
        <f t="shared" si="32"/>
        <v>298</v>
      </c>
    </row>
    <row r="29" spans="1:39" ht="15.75" customHeight="1" x14ac:dyDescent="0.25">
      <c r="A29" s="21" t="s">
        <v>31</v>
      </c>
      <c r="B29" s="32">
        <v>0</v>
      </c>
      <c r="C29" s="32">
        <v>0</v>
      </c>
      <c r="D29" s="32">
        <v>0</v>
      </c>
      <c r="E29" s="32">
        <f t="shared" si="23"/>
        <v>0</v>
      </c>
      <c r="F29" s="32">
        <v>1</v>
      </c>
      <c r="G29" s="32">
        <v>0</v>
      </c>
      <c r="H29" s="32">
        <v>0</v>
      </c>
      <c r="I29" s="32">
        <f t="shared" si="24"/>
        <v>1</v>
      </c>
      <c r="J29" s="32">
        <v>0</v>
      </c>
      <c r="K29" s="32">
        <v>0</v>
      </c>
      <c r="L29" s="32">
        <v>0</v>
      </c>
      <c r="M29" s="32">
        <f t="shared" si="25"/>
        <v>0</v>
      </c>
      <c r="N29" s="32">
        <v>0</v>
      </c>
      <c r="O29" s="32">
        <v>0</v>
      </c>
      <c r="P29" s="33">
        <f t="shared" si="26"/>
        <v>0</v>
      </c>
      <c r="Q29" s="32">
        <v>1</v>
      </c>
      <c r="R29" s="32">
        <v>3</v>
      </c>
      <c r="S29" s="32">
        <v>0</v>
      </c>
      <c r="T29" s="32">
        <f t="shared" si="27"/>
        <v>4</v>
      </c>
      <c r="U29" s="32">
        <v>0</v>
      </c>
      <c r="V29" s="32">
        <v>0</v>
      </c>
      <c r="W29" s="32">
        <v>0</v>
      </c>
      <c r="X29" s="32">
        <f t="shared" si="28"/>
        <v>0</v>
      </c>
      <c r="Y29" s="32">
        <v>4</v>
      </c>
      <c r="Z29" s="32">
        <v>28</v>
      </c>
      <c r="AA29" s="32">
        <v>3</v>
      </c>
      <c r="AB29" s="32">
        <f t="shared" si="29"/>
        <v>35</v>
      </c>
      <c r="AC29" s="32">
        <v>0</v>
      </c>
      <c r="AD29" s="32">
        <v>0</v>
      </c>
      <c r="AE29" s="32">
        <f t="shared" si="30"/>
        <v>0</v>
      </c>
      <c r="AF29" s="32">
        <v>3</v>
      </c>
      <c r="AG29" s="32">
        <v>1</v>
      </c>
      <c r="AH29" s="32">
        <v>0</v>
      </c>
      <c r="AI29" s="32">
        <f t="shared" si="31"/>
        <v>4</v>
      </c>
      <c r="AJ29" s="32">
        <v>9</v>
      </c>
      <c r="AK29" s="32">
        <v>32</v>
      </c>
      <c r="AL29" s="32">
        <v>3</v>
      </c>
      <c r="AM29" s="32">
        <f t="shared" si="32"/>
        <v>44</v>
      </c>
    </row>
    <row r="30" spans="1:39" ht="15.75" customHeight="1" x14ac:dyDescent="0.25">
      <c r="A30" s="9" t="s">
        <v>26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6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ht="15.75" customHeight="1" x14ac:dyDescent="0.25">
      <c r="A31" s="14" t="s">
        <v>27</v>
      </c>
      <c r="B31" s="23">
        <v>0</v>
      </c>
      <c r="C31" s="23">
        <v>1</v>
      </c>
      <c r="D31" s="23">
        <v>0</v>
      </c>
      <c r="E31" s="23">
        <f t="shared" ref="E31:E33" si="33">SUM(B31:D31)</f>
        <v>1</v>
      </c>
      <c r="F31" s="23">
        <v>9</v>
      </c>
      <c r="G31" s="23">
        <v>30</v>
      </c>
      <c r="H31" s="23">
        <v>0</v>
      </c>
      <c r="I31" s="23">
        <f t="shared" ref="I31:I33" si="34">SUM(F31:H31)</f>
        <v>39</v>
      </c>
      <c r="J31" s="23">
        <v>18</v>
      </c>
      <c r="K31" s="23">
        <v>43</v>
      </c>
      <c r="L31" s="23">
        <v>0</v>
      </c>
      <c r="M31" s="23">
        <f t="shared" ref="M31:M33" si="35">SUM(J31:L31)</f>
        <v>61</v>
      </c>
      <c r="N31" s="23">
        <v>0</v>
      </c>
      <c r="O31" s="23">
        <v>0</v>
      </c>
      <c r="P31" s="23">
        <f t="shared" ref="P31:P33" si="36">SUM(N31:O31)</f>
        <v>0</v>
      </c>
      <c r="Q31" s="23">
        <v>10</v>
      </c>
      <c r="R31" s="23">
        <v>21</v>
      </c>
      <c r="S31" s="23">
        <v>0</v>
      </c>
      <c r="T31" s="23">
        <f t="shared" ref="T31:T33" si="37">SUM(Q31:S31)</f>
        <v>31</v>
      </c>
      <c r="U31" s="23">
        <v>6</v>
      </c>
      <c r="V31" s="23">
        <v>4</v>
      </c>
      <c r="W31" s="23">
        <v>0</v>
      </c>
      <c r="X31" s="23">
        <f t="shared" ref="X31:X33" si="38">SUM(U31:W31)</f>
        <v>10</v>
      </c>
      <c r="Y31" s="23">
        <v>1</v>
      </c>
      <c r="Z31" s="23">
        <v>6</v>
      </c>
      <c r="AA31" s="23">
        <v>0</v>
      </c>
      <c r="AB31" s="23">
        <f t="shared" ref="AB31:AB33" si="39">SUM(Y31:AA31)</f>
        <v>7</v>
      </c>
      <c r="AC31" s="23">
        <v>5</v>
      </c>
      <c r="AD31" s="23">
        <v>4</v>
      </c>
      <c r="AE31" s="23">
        <f t="shared" ref="AE31:AE33" si="40">SUM(AC31:AD31)</f>
        <v>9</v>
      </c>
      <c r="AF31" s="23">
        <v>79</v>
      </c>
      <c r="AG31" s="23">
        <v>225</v>
      </c>
      <c r="AH31" s="23">
        <v>0</v>
      </c>
      <c r="AI31" s="23">
        <f t="shared" ref="AI31:AI33" si="41">SUM(AF31:AH31)</f>
        <v>304</v>
      </c>
      <c r="AJ31" s="23">
        <v>128</v>
      </c>
      <c r="AK31" s="23">
        <v>334</v>
      </c>
      <c r="AL31" s="23">
        <v>0</v>
      </c>
      <c r="AM31" s="23">
        <f t="shared" ref="AM31:AM33" si="42">SUM(AJ31:AL31)</f>
        <v>462</v>
      </c>
    </row>
    <row r="32" spans="1:39" ht="15.75" customHeight="1" x14ac:dyDescent="0.25">
      <c r="A32" s="14" t="s">
        <v>28</v>
      </c>
      <c r="B32" s="23">
        <v>0</v>
      </c>
      <c r="C32" s="23">
        <v>0</v>
      </c>
      <c r="D32" s="23">
        <v>0</v>
      </c>
      <c r="E32" s="23">
        <f t="shared" si="33"/>
        <v>0</v>
      </c>
      <c r="F32" s="23">
        <v>26</v>
      </c>
      <c r="G32" s="23">
        <v>49</v>
      </c>
      <c r="H32" s="23">
        <v>0</v>
      </c>
      <c r="I32" s="23">
        <f t="shared" si="34"/>
        <v>75</v>
      </c>
      <c r="J32" s="23">
        <v>42</v>
      </c>
      <c r="K32" s="23">
        <v>94</v>
      </c>
      <c r="L32" s="23">
        <v>0</v>
      </c>
      <c r="M32" s="23">
        <f t="shared" si="35"/>
        <v>136</v>
      </c>
      <c r="N32" s="23">
        <v>0</v>
      </c>
      <c r="O32" s="23">
        <v>1</v>
      </c>
      <c r="P32" s="23">
        <f t="shared" si="36"/>
        <v>1</v>
      </c>
      <c r="Q32" s="23">
        <v>26</v>
      </c>
      <c r="R32" s="23">
        <v>101</v>
      </c>
      <c r="S32" s="23">
        <v>0</v>
      </c>
      <c r="T32" s="23">
        <f t="shared" si="37"/>
        <v>127</v>
      </c>
      <c r="U32" s="23">
        <v>45</v>
      </c>
      <c r="V32" s="23">
        <v>63</v>
      </c>
      <c r="W32" s="23">
        <v>0</v>
      </c>
      <c r="X32" s="23">
        <f t="shared" si="38"/>
        <v>108</v>
      </c>
      <c r="Y32" s="23">
        <v>13</v>
      </c>
      <c r="Z32" s="23">
        <v>34</v>
      </c>
      <c r="AA32" s="23">
        <v>0</v>
      </c>
      <c r="AB32" s="23">
        <f t="shared" si="39"/>
        <v>47</v>
      </c>
      <c r="AC32" s="23">
        <v>4</v>
      </c>
      <c r="AD32" s="23">
        <v>20</v>
      </c>
      <c r="AE32" s="23">
        <f t="shared" si="40"/>
        <v>24</v>
      </c>
      <c r="AF32" s="23">
        <v>302</v>
      </c>
      <c r="AG32" s="23">
        <v>572</v>
      </c>
      <c r="AH32" s="23">
        <v>0</v>
      </c>
      <c r="AI32" s="23">
        <f t="shared" si="41"/>
        <v>874</v>
      </c>
      <c r="AJ32" s="23">
        <v>458</v>
      </c>
      <c r="AK32" s="23">
        <v>934</v>
      </c>
      <c r="AL32" s="23">
        <v>0</v>
      </c>
      <c r="AM32" s="13">
        <f t="shared" si="42"/>
        <v>1392</v>
      </c>
    </row>
    <row r="33" spans="1:39" ht="15.75" customHeight="1" x14ac:dyDescent="0.25">
      <c r="A33" s="14" t="s">
        <v>29</v>
      </c>
      <c r="B33" s="23">
        <v>0</v>
      </c>
      <c r="C33" s="23">
        <v>0</v>
      </c>
      <c r="D33" s="23">
        <v>0</v>
      </c>
      <c r="E33" s="23">
        <f t="shared" si="33"/>
        <v>0</v>
      </c>
      <c r="F33" s="23">
        <v>3</v>
      </c>
      <c r="G33" s="23">
        <v>9</v>
      </c>
      <c r="H33" s="23">
        <v>0</v>
      </c>
      <c r="I33" s="23">
        <f t="shared" si="34"/>
        <v>12</v>
      </c>
      <c r="J33" s="23">
        <v>1</v>
      </c>
      <c r="K33" s="23">
        <v>16</v>
      </c>
      <c r="L33" s="23">
        <v>0</v>
      </c>
      <c r="M33" s="23">
        <f t="shared" si="35"/>
        <v>17</v>
      </c>
      <c r="N33" s="23">
        <v>0</v>
      </c>
      <c r="O33" s="23">
        <v>0</v>
      </c>
      <c r="P33" s="23">
        <f t="shared" si="36"/>
        <v>0</v>
      </c>
      <c r="Q33" s="23">
        <v>1</v>
      </c>
      <c r="R33" s="23">
        <v>8</v>
      </c>
      <c r="S33" s="23">
        <v>0</v>
      </c>
      <c r="T33" s="23">
        <f t="shared" si="37"/>
        <v>9</v>
      </c>
      <c r="U33" s="23">
        <v>6</v>
      </c>
      <c r="V33" s="23">
        <v>8</v>
      </c>
      <c r="W33" s="23">
        <v>0</v>
      </c>
      <c r="X33" s="23">
        <f t="shared" si="38"/>
        <v>14</v>
      </c>
      <c r="Y33" s="23">
        <v>20</v>
      </c>
      <c r="Z33" s="23">
        <v>94</v>
      </c>
      <c r="AA33" s="23">
        <v>2</v>
      </c>
      <c r="AB33" s="23">
        <f t="shared" si="39"/>
        <v>116</v>
      </c>
      <c r="AC33" s="23">
        <v>1</v>
      </c>
      <c r="AD33" s="23">
        <v>5</v>
      </c>
      <c r="AE33" s="23">
        <f t="shared" si="40"/>
        <v>6</v>
      </c>
      <c r="AF33" s="23">
        <v>18</v>
      </c>
      <c r="AG33" s="23">
        <v>51</v>
      </c>
      <c r="AH33" s="23">
        <v>0</v>
      </c>
      <c r="AI33" s="23">
        <f t="shared" si="41"/>
        <v>69</v>
      </c>
      <c r="AJ33" s="23">
        <v>50</v>
      </c>
      <c r="AK33" s="23">
        <v>191</v>
      </c>
      <c r="AL33" s="23">
        <v>2</v>
      </c>
      <c r="AM33" s="23">
        <f t="shared" si="42"/>
        <v>243</v>
      </c>
    </row>
    <row r="34" spans="1:39" ht="15.75" customHeight="1" x14ac:dyDescent="0.25">
      <c r="A34" s="17" t="s">
        <v>11</v>
      </c>
      <c r="B34" s="33">
        <f t="shared" ref="B34:AM34" si="43">SUM(B23:B33)</f>
        <v>3</v>
      </c>
      <c r="C34" s="33">
        <f t="shared" si="43"/>
        <v>6</v>
      </c>
      <c r="D34" s="33">
        <f t="shared" si="43"/>
        <v>1</v>
      </c>
      <c r="E34" s="33">
        <f t="shared" si="43"/>
        <v>10</v>
      </c>
      <c r="F34" s="33">
        <f t="shared" si="43"/>
        <v>176</v>
      </c>
      <c r="G34" s="33">
        <f t="shared" si="43"/>
        <v>205</v>
      </c>
      <c r="H34" s="33">
        <f t="shared" si="43"/>
        <v>1</v>
      </c>
      <c r="I34" s="33">
        <f t="shared" si="43"/>
        <v>382</v>
      </c>
      <c r="J34" s="33">
        <f t="shared" si="43"/>
        <v>301</v>
      </c>
      <c r="K34" s="33">
        <f t="shared" si="43"/>
        <v>459</v>
      </c>
      <c r="L34" s="33">
        <f t="shared" si="43"/>
        <v>1</v>
      </c>
      <c r="M34" s="33">
        <f t="shared" si="43"/>
        <v>761</v>
      </c>
      <c r="N34" s="33">
        <f t="shared" si="43"/>
        <v>0</v>
      </c>
      <c r="O34" s="33">
        <f t="shared" si="43"/>
        <v>1</v>
      </c>
      <c r="P34" s="33">
        <f t="shared" si="43"/>
        <v>1</v>
      </c>
      <c r="Q34" s="33">
        <f t="shared" si="43"/>
        <v>196</v>
      </c>
      <c r="R34" s="33">
        <f t="shared" si="43"/>
        <v>383</v>
      </c>
      <c r="S34" s="33">
        <f t="shared" si="43"/>
        <v>1</v>
      </c>
      <c r="T34" s="33">
        <f t="shared" si="43"/>
        <v>580</v>
      </c>
      <c r="U34" s="33">
        <f t="shared" si="43"/>
        <v>124</v>
      </c>
      <c r="V34" s="33">
        <f t="shared" si="43"/>
        <v>124</v>
      </c>
      <c r="W34" s="33">
        <f t="shared" si="43"/>
        <v>4</v>
      </c>
      <c r="X34" s="33">
        <f t="shared" si="43"/>
        <v>252</v>
      </c>
      <c r="Y34" s="33">
        <f t="shared" si="43"/>
        <v>180</v>
      </c>
      <c r="Z34" s="33">
        <f t="shared" si="43"/>
        <v>320</v>
      </c>
      <c r="AA34" s="33">
        <f t="shared" si="43"/>
        <v>22</v>
      </c>
      <c r="AB34" s="33">
        <f t="shared" si="43"/>
        <v>522</v>
      </c>
      <c r="AC34" s="33">
        <f t="shared" si="43"/>
        <v>39</v>
      </c>
      <c r="AD34" s="33">
        <f t="shared" si="43"/>
        <v>76</v>
      </c>
      <c r="AE34" s="33">
        <f t="shared" si="43"/>
        <v>115</v>
      </c>
      <c r="AF34" s="33">
        <f t="shared" si="43"/>
        <v>833</v>
      </c>
      <c r="AG34" s="19">
        <f t="shared" si="43"/>
        <v>1238</v>
      </c>
      <c r="AH34" s="33">
        <f t="shared" si="43"/>
        <v>3</v>
      </c>
      <c r="AI34" s="19">
        <f t="shared" si="43"/>
        <v>2074</v>
      </c>
      <c r="AJ34" s="19">
        <f t="shared" si="43"/>
        <v>1852</v>
      </c>
      <c r="AK34" s="19">
        <f t="shared" si="43"/>
        <v>2812</v>
      </c>
      <c r="AL34" s="33">
        <f t="shared" si="43"/>
        <v>33</v>
      </c>
      <c r="AM34" s="19">
        <f t="shared" si="43"/>
        <v>4697</v>
      </c>
    </row>
    <row r="35" spans="1:39" ht="15.75" customHeight="1" x14ac:dyDescent="0.25">
      <c r="A35" s="9" t="s">
        <v>32</v>
      </c>
      <c r="B35" s="36">
        <f t="shared" ref="B35:AM35" si="44">SUM(B20+B34)</f>
        <v>13</v>
      </c>
      <c r="C35" s="36">
        <f t="shared" si="44"/>
        <v>13</v>
      </c>
      <c r="D35" s="36">
        <f t="shared" si="44"/>
        <v>1</v>
      </c>
      <c r="E35" s="36">
        <f t="shared" si="44"/>
        <v>27</v>
      </c>
      <c r="F35" s="36">
        <f t="shared" si="44"/>
        <v>935</v>
      </c>
      <c r="G35" s="26">
        <f t="shared" si="44"/>
        <v>1022</v>
      </c>
      <c r="H35" s="36">
        <f t="shared" si="44"/>
        <v>1</v>
      </c>
      <c r="I35" s="26">
        <f t="shared" si="44"/>
        <v>1958</v>
      </c>
      <c r="J35" s="36">
        <f t="shared" si="44"/>
        <v>889</v>
      </c>
      <c r="K35" s="26">
        <f t="shared" si="44"/>
        <v>1538</v>
      </c>
      <c r="L35" s="36">
        <f t="shared" si="44"/>
        <v>3</v>
      </c>
      <c r="M35" s="26">
        <f t="shared" si="44"/>
        <v>2430</v>
      </c>
      <c r="N35" s="36">
        <f t="shared" si="44"/>
        <v>0</v>
      </c>
      <c r="O35" s="36">
        <f t="shared" si="44"/>
        <v>4</v>
      </c>
      <c r="P35" s="36">
        <f t="shared" si="44"/>
        <v>4</v>
      </c>
      <c r="Q35" s="36">
        <f t="shared" si="44"/>
        <v>843</v>
      </c>
      <c r="R35" s="26">
        <f t="shared" si="44"/>
        <v>1501</v>
      </c>
      <c r="S35" s="36">
        <f t="shared" si="44"/>
        <v>3</v>
      </c>
      <c r="T35" s="26">
        <f t="shared" si="44"/>
        <v>2347</v>
      </c>
      <c r="U35" s="36">
        <f t="shared" si="44"/>
        <v>979</v>
      </c>
      <c r="V35" s="36">
        <f t="shared" si="44"/>
        <v>762</v>
      </c>
      <c r="W35" s="36">
        <f t="shared" si="44"/>
        <v>10</v>
      </c>
      <c r="X35" s="26">
        <f t="shared" si="44"/>
        <v>1751</v>
      </c>
      <c r="Y35" s="36">
        <f t="shared" si="44"/>
        <v>356</v>
      </c>
      <c r="Z35" s="36">
        <f t="shared" si="44"/>
        <v>546</v>
      </c>
      <c r="AA35" s="36">
        <f t="shared" si="44"/>
        <v>26</v>
      </c>
      <c r="AB35" s="36">
        <f t="shared" si="44"/>
        <v>928</v>
      </c>
      <c r="AC35" s="36">
        <f t="shared" si="44"/>
        <v>165</v>
      </c>
      <c r="AD35" s="36">
        <f t="shared" si="44"/>
        <v>316</v>
      </c>
      <c r="AE35" s="36">
        <f t="shared" si="44"/>
        <v>481</v>
      </c>
      <c r="AF35" s="26">
        <f t="shared" si="44"/>
        <v>2541</v>
      </c>
      <c r="AG35" s="26">
        <f t="shared" si="44"/>
        <v>3517</v>
      </c>
      <c r="AH35" s="36">
        <f t="shared" si="44"/>
        <v>5</v>
      </c>
      <c r="AI35" s="26">
        <f t="shared" si="44"/>
        <v>6063</v>
      </c>
      <c r="AJ35" s="26">
        <f t="shared" si="44"/>
        <v>6721</v>
      </c>
      <c r="AK35" s="26">
        <f t="shared" si="44"/>
        <v>9219</v>
      </c>
      <c r="AL35" s="36">
        <f t="shared" si="44"/>
        <v>49</v>
      </c>
      <c r="AM35" s="26">
        <f t="shared" si="44"/>
        <v>15989</v>
      </c>
    </row>
    <row r="36" spans="1:39" ht="15.75" customHeight="1" x14ac:dyDescent="0.25">
      <c r="A36" s="28" t="s">
        <v>37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 spans="1:39" ht="15.75" customHeight="1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 spans="1:39" ht="15.75" customHeight="1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ht="15.75" customHeight="1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39" ht="15.75" customHeight="1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39" ht="15.75" customHeight="1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39" ht="15.75" customHeight="1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39" ht="15.75" customHeight="1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39" ht="15.75" customHeight="1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39" ht="15.75" customHeight="1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39" ht="15.75" customHeight="1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ht="15.7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39" ht="15.75" customHeight="1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2:39" ht="15.75" customHeight="1" x14ac:dyDescent="0.2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2:39" ht="15.75" customHeight="1" x14ac:dyDescent="0.2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2:39" ht="15.7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2:39" ht="15.75" customHeight="1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2:39" ht="15.75" customHeight="1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2:39" ht="15.75" customHeight="1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2:39" ht="15.75" customHeight="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2:39" ht="15.75" customHeight="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2:39" ht="15.7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2:39" ht="15.7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2:39" ht="15.7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2:39" ht="15.75" customHeight="1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2:39" ht="15.75" customHeight="1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2:39" ht="15.75" customHeight="1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2:39" ht="15.75" customHeight="1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2:39" ht="15.75" customHeight="1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2:39" ht="15.75" customHeight="1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2:39" ht="15.75" customHeight="1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2:39" ht="15.75" customHeight="1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2:39" ht="15.75" customHeight="1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2:39" ht="15.75" customHeight="1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2:39" ht="15.75" customHeight="1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2:39" ht="15.75" customHeight="1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2:39" ht="15.75" customHeight="1" x14ac:dyDescent="0.2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2:39" ht="15.75" customHeight="1" x14ac:dyDescent="0.2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2:39" ht="15.75" customHeight="1" x14ac:dyDescent="0.2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2:39" ht="15.75" customHeight="1" x14ac:dyDescent="0.2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2:39" ht="15.75" customHeight="1" x14ac:dyDescent="0.2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2:39" ht="15.75" customHeight="1" x14ac:dyDescent="0.2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2:39" ht="15.75" customHeight="1" x14ac:dyDescent="0.2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2:39" ht="15.75" customHeight="1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2:39" ht="15.75" customHeight="1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2:39" ht="15.75" customHeight="1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2:39" ht="15.75" customHeight="1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2:39" ht="15.75" customHeight="1" x14ac:dyDescent="0.2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2:39" ht="15.7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2:39" ht="15.7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2:39" ht="15.75" customHeight="1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2:39" ht="15.75" customHeight="1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2:39" ht="15.75" customHeight="1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2:39" ht="15.75" customHeight="1" x14ac:dyDescent="0.2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2:39" ht="15.75" customHeight="1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2:39" ht="15.75" customHeight="1" x14ac:dyDescent="0.2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2:39" ht="15.75" customHeight="1" x14ac:dyDescent="0.2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2:39" ht="15.75" customHeight="1" x14ac:dyDescent="0.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2:39" ht="15.75" customHeight="1" x14ac:dyDescent="0.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2:39" ht="15.75" customHeight="1" x14ac:dyDescent="0.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2:39" ht="15.75" customHeight="1" x14ac:dyDescent="0.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2:39" ht="15.75" customHeight="1" x14ac:dyDescent="0.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</row>
    <row r="98" spans="2:39" ht="15.75" customHeight="1" x14ac:dyDescent="0.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</row>
    <row r="99" spans="2:39" ht="15.75" customHeight="1" x14ac:dyDescent="0.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</row>
    <row r="100" spans="2:39" ht="15.75" customHeight="1" x14ac:dyDescent="0.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</row>
    <row r="101" spans="2:39" ht="15.75" customHeight="1" x14ac:dyDescent="0.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</row>
    <row r="102" spans="2:39" ht="15.75" customHeight="1" x14ac:dyDescent="0.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2:39" ht="15.75" customHeight="1" x14ac:dyDescent="0.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</row>
    <row r="104" spans="2:39" ht="15.75" customHeight="1" x14ac:dyDescent="0.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</row>
    <row r="105" spans="2:39" ht="15.7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</row>
    <row r="106" spans="2:39" ht="15.7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</row>
    <row r="107" spans="2:39" ht="15.75" customHeight="1" x14ac:dyDescent="0.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</row>
    <row r="108" spans="2:39" ht="15.75" customHeight="1" x14ac:dyDescent="0.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</row>
    <row r="109" spans="2:39" ht="15.75" customHeight="1" x14ac:dyDescent="0.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</row>
    <row r="110" spans="2:39" ht="15.75" customHeight="1" x14ac:dyDescent="0.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2:39" ht="15.75" customHeight="1" x14ac:dyDescent="0.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</row>
    <row r="112" spans="2:39" ht="15.75" customHeight="1" x14ac:dyDescent="0.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</row>
    <row r="113" spans="2:39" ht="15.75" customHeight="1" x14ac:dyDescent="0.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</row>
    <row r="114" spans="2:39" ht="15.75" customHeight="1" x14ac:dyDescent="0.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</row>
    <row r="115" spans="2:39" ht="15.75" customHeight="1" x14ac:dyDescent="0.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</row>
    <row r="116" spans="2:39" ht="15.75" customHeight="1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</row>
    <row r="117" spans="2:39" ht="15.75" customHeight="1" x14ac:dyDescent="0.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</row>
    <row r="118" spans="2:39" ht="15.75" customHeight="1" x14ac:dyDescent="0.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2:39" ht="15.75" customHeight="1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</row>
    <row r="120" spans="2:39" ht="15.75" customHeight="1" x14ac:dyDescent="0.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</row>
    <row r="121" spans="2:39" ht="15.75" customHeight="1" x14ac:dyDescent="0.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</row>
    <row r="122" spans="2:39" ht="15.75" customHeight="1" x14ac:dyDescent="0.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</row>
    <row r="123" spans="2:39" ht="15.75" customHeight="1" x14ac:dyDescent="0.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</row>
    <row r="124" spans="2:39" ht="15.75" customHeight="1" x14ac:dyDescent="0.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</row>
    <row r="125" spans="2:39" ht="15.75" customHeight="1" x14ac:dyDescent="0.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</row>
    <row r="126" spans="2:39" ht="15.75" customHeight="1" x14ac:dyDescent="0.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2:39" ht="15.75" customHeight="1" x14ac:dyDescent="0.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</row>
    <row r="128" spans="2:39" ht="15.75" customHeight="1" x14ac:dyDescent="0.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</row>
    <row r="129" spans="2:39" ht="15.75" customHeight="1" x14ac:dyDescent="0.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</row>
    <row r="130" spans="2:39" ht="15.75" customHeight="1" x14ac:dyDescent="0.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</row>
    <row r="131" spans="2:39" ht="15.75" customHeight="1" x14ac:dyDescent="0.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</row>
    <row r="132" spans="2:39" ht="15.75" customHeight="1" x14ac:dyDescent="0.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</row>
    <row r="133" spans="2:39" ht="15.75" customHeight="1" x14ac:dyDescent="0.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</row>
    <row r="134" spans="2:39" ht="15.75" customHeight="1" x14ac:dyDescent="0.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2:39" ht="15.75" customHeight="1" x14ac:dyDescent="0.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</row>
    <row r="136" spans="2:39" ht="15.75" customHeight="1" x14ac:dyDescent="0.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</row>
    <row r="137" spans="2:39" ht="15.75" customHeight="1" x14ac:dyDescent="0.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</row>
    <row r="138" spans="2:39" ht="15.75" customHeight="1" x14ac:dyDescent="0.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</row>
    <row r="139" spans="2:39" ht="15.75" customHeight="1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</row>
    <row r="140" spans="2:39" ht="15.75" customHeight="1" x14ac:dyDescent="0.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</row>
    <row r="141" spans="2:39" ht="15.75" customHeight="1" x14ac:dyDescent="0.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</row>
    <row r="142" spans="2:39" ht="15.75" customHeight="1" x14ac:dyDescent="0.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2:39" ht="15.75" customHeight="1" x14ac:dyDescent="0.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</row>
    <row r="144" spans="2:39" ht="15.75" customHeight="1" x14ac:dyDescent="0.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</row>
    <row r="145" spans="2:39" ht="15.75" customHeight="1" x14ac:dyDescent="0.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</row>
    <row r="146" spans="2:39" ht="15.75" customHeight="1" x14ac:dyDescent="0.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</row>
    <row r="147" spans="2:39" ht="15.75" customHeight="1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</row>
    <row r="148" spans="2:39" ht="15.75" customHeight="1" x14ac:dyDescent="0.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</row>
    <row r="149" spans="2:39" ht="15.75" customHeight="1" x14ac:dyDescent="0.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</row>
    <row r="150" spans="2:39" ht="15.75" customHeight="1" x14ac:dyDescent="0.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2:39" ht="15.75" customHeight="1" x14ac:dyDescent="0.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</row>
    <row r="152" spans="2:39" ht="15.75" customHeight="1" x14ac:dyDescent="0.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</row>
    <row r="153" spans="2:39" ht="15.75" customHeight="1" x14ac:dyDescent="0.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</row>
    <row r="154" spans="2:39" ht="15.75" customHeight="1" x14ac:dyDescent="0.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</row>
    <row r="155" spans="2:39" ht="15.75" customHeight="1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</row>
    <row r="156" spans="2:39" ht="15.75" customHeight="1" x14ac:dyDescent="0.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</row>
    <row r="157" spans="2:39" ht="15.75" customHeight="1" x14ac:dyDescent="0.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</row>
    <row r="158" spans="2:39" ht="15.75" customHeight="1" x14ac:dyDescent="0.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2:39" ht="15.75" customHeight="1" x14ac:dyDescent="0.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</row>
    <row r="160" spans="2:39" ht="15.75" customHeight="1" x14ac:dyDescent="0.2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</row>
    <row r="161" spans="2:39" ht="15.75" customHeight="1" x14ac:dyDescent="0.2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</row>
    <row r="162" spans="2:39" ht="15.75" customHeight="1" x14ac:dyDescent="0.2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</row>
    <row r="163" spans="2:39" ht="15.75" customHeight="1" x14ac:dyDescent="0.2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</row>
    <row r="164" spans="2:39" ht="15.75" customHeight="1" x14ac:dyDescent="0.2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</row>
    <row r="165" spans="2:39" ht="15.75" customHeight="1" x14ac:dyDescent="0.2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</row>
    <row r="166" spans="2:39" ht="15.75" customHeight="1" x14ac:dyDescent="0.2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2:39" ht="15.75" customHeight="1" x14ac:dyDescent="0.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</row>
    <row r="168" spans="2:39" ht="15.75" customHeight="1" x14ac:dyDescent="0.2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</row>
    <row r="169" spans="2:39" ht="15.75" customHeight="1" x14ac:dyDescent="0.2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</row>
    <row r="170" spans="2:39" ht="15.75" customHeight="1" x14ac:dyDescent="0.2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</row>
    <row r="171" spans="2:39" ht="15.75" customHeight="1" x14ac:dyDescent="0.2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</row>
    <row r="172" spans="2:39" ht="15.75" customHeight="1" x14ac:dyDescent="0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</row>
    <row r="173" spans="2:39" ht="15.75" customHeight="1" x14ac:dyDescent="0.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</row>
    <row r="174" spans="2:39" ht="15.75" customHeight="1" x14ac:dyDescent="0.2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2:39" ht="15.75" customHeight="1" x14ac:dyDescent="0.2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</row>
    <row r="176" spans="2:39" ht="15.75" customHeight="1" x14ac:dyDescent="0.2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</row>
    <row r="177" spans="2:39" ht="15.75" customHeight="1" x14ac:dyDescent="0.2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</row>
    <row r="178" spans="2:39" ht="15.75" customHeight="1" x14ac:dyDescent="0.25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</row>
    <row r="179" spans="2:39" ht="15.75" customHeight="1" x14ac:dyDescent="0.25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</row>
    <row r="180" spans="2:39" ht="15.75" customHeight="1" x14ac:dyDescent="0.25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</row>
    <row r="181" spans="2:39" ht="15.75" customHeight="1" x14ac:dyDescent="0.25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</row>
    <row r="182" spans="2:39" ht="15.75" customHeight="1" x14ac:dyDescent="0.25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</row>
    <row r="183" spans="2:39" ht="15.75" customHeight="1" x14ac:dyDescent="0.25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</row>
    <row r="184" spans="2:39" ht="15.75" customHeight="1" x14ac:dyDescent="0.25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</row>
    <row r="185" spans="2:39" ht="15.75" customHeight="1" x14ac:dyDescent="0.2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</row>
    <row r="186" spans="2:39" ht="15.75" customHeight="1" x14ac:dyDescent="0.25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</row>
    <row r="187" spans="2:39" ht="15.75" customHeight="1" x14ac:dyDescent="0.25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</row>
    <row r="188" spans="2:39" ht="15.75" customHeight="1" x14ac:dyDescent="0.25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</row>
    <row r="189" spans="2:39" ht="15.75" customHeight="1" x14ac:dyDescent="0.25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</row>
    <row r="190" spans="2:39" ht="15.75" customHeight="1" x14ac:dyDescent="0.25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</row>
    <row r="191" spans="2:39" ht="15.75" customHeight="1" x14ac:dyDescent="0.25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</row>
    <row r="192" spans="2:39" ht="15.75" customHeight="1" x14ac:dyDescent="0.25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</row>
    <row r="193" spans="2:39" ht="15.75" customHeight="1" x14ac:dyDescent="0.25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</row>
    <row r="194" spans="2:39" ht="15.75" customHeight="1" x14ac:dyDescent="0.25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</row>
    <row r="195" spans="2:39" ht="15.75" customHeight="1" x14ac:dyDescent="0.2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</row>
    <row r="196" spans="2:39" ht="15.75" customHeight="1" x14ac:dyDescent="0.25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</row>
    <row r="197" spans="2:39" ht="15.75" customHeight="1" x14ac:dyDescent="0.25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</row>
    <row r="198" spans="2:39" ht="15.75" customHeight="1" x14ac:dyDescent="0.25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</row>
    <row r="199" spans="2:39" ht="15.75" customHeight="1" x14ac:dyDescent="0.25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</row>
    <row r="200" spans="2:39" ht="15.75" customHeight="1" x14ac:dyDescent="0.25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</row>
    <row r="201" spans="2:39" ht="15.75" customHeight="1" x14ac:dyDescent="0.2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</row>
    <row r="202" spans="2:39" ht="15.75" customHeight="1" x14ac:dyDescent="0.25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</row>
    <row r="203" spans="2:39" ht="15.75" customHeight="1" x14ac:dyDescent="0.25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</row>
    <row r="204" spans="2:39" ht="15.75" customHeight="1" x14ac:dyDescent="0.25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</row>
    <row r="205" spans="2:39" ht="15.75" customHeight="1" x14ac:dyDescent="0.2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</row>
    <row r="206" spans="2:39" ht="15.75" customHeight="1" x14ac:dyDescent="0.25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</row>
    <row r="207" spans="2:39" ht="15.75" customHeight="1" x14ac:dyDescent="0.25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</row>
    <row r="208" spans="2:39" ht="15.75" customHeight="1" x14ac:dyDescent="0.25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</row>
    <row r="209" spans="2:39" ht="15.75" customHeight="1" x14ac:dyDescent="0.25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</row>
    <row r="210" spans="2:39" ht="15.75" customHeight="1" x14ac:dyDescent="0.25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</row>
    <row r="211" spans="2:39" ht="15.75" customHeight="1" x14ac:dyDescent="0.25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</row>
    <row r="212" spans="2:39" ht="15.75" customHeight="1" x14ac:dyDescent="0.25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</row>
    <row r="213" spans="2:39" ht="15.75" customHeight="1" x14ac:dyDescent="0.25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</row>
    <row r="214" spans="2:39" ht="15.75" customHeight="1" x14ac:dyDescent="0.2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</row>
    <row r="215" spans="2:39" ht="15.75" customHeight="1" x14ac:dyDescent="0.2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</row>
    <row r="216" spans="2:39" ht="15.75" customHeight="1" x14ac:dyDescent="0.2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</row>
    <row r="217" spans="2:39" ht="15.75" customHeight="1" x14ac:dyDescent="0.2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</row>
    <row r="218" spans="2:39" ht="15.75" customHeight="1" x14ac:dyDescent="0.2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</row>
    <row r="219" spans="2:39" ht="15.75" customHeight="1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</row>
    <row r="220" spans="2:39" ht="15.75" customHeight="1" x14ac:dyDescent="0.2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</row>
    <row r="221" spans="2:39" ht="15.75" customHeight="1" x14ac:dyDescent="0.2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</row>
    <row r="222" spans="2:39" ht="15.75" customHeight="1" x14ac:dyDescent="0.2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</row>
    <row r="223" spans="2:39" ht="15.75" customHeight="1" x14ac:dyDescent="0.2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</row>
    <row r="224" spans="2:39" ht="15.75" customHeight="1" x14ac:dyDescent="0.2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</row>
    <row r="225" spans="2:39" ht="15.75" customHeight="1" x14ac:dyDescent="0.25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</row>
    <row r="226" spans="2:39" ht="15.75" customHeight="1" x14ac:dyDescent="0.25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</row>
    <row r="227" spans="2:39" ht="15.75" customHeight="1" x14ac:dyDescent="0.25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</row>
    <row r="228" spans="2:39" ht="15.75" customHeight="1" x14ac:dyDescent="0.25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</row>
    <row r="229" spans="2:39" ht="15.75" customHeight="1" x14ac:dyDescent="0.25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</row>
    <row r="230" spans="2:39" ht="15.75" customHeight="1" x14ac:dyDescent="0.25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</row>
    <row r="231" spans="2:39" ht="15.75" customHeight="1" x14ac:dyDescent="0.25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</row>
    <row r="232" spans="2:39" ht="15.75" customHeight="1" x14ac:dyDescent="0.25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</row>
    <row r="233" spans="2:39" ht="15.75" customHeight="1" x14ac:dyDescent="0.25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</row>
    <row r="234" spans="2:39" ht="15.75" customHeight="1" x14ac:dyDescent="0.25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</row>
    <row r="235" spans="2:39" ht="15.75" customHeight="1" x14ac:dyDescent="0.25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</row>
    <row r="236" spans="2:39" ht="15.75" customHeight="1" x14ac:dyDescent="0.25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</row>
    <row r="237" spans="2:39" ht="15.75" customHeight="1" x14ac:dyDescent="0.25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</row>
    <row r="238" spans="2:39" ht="15.75" customHeight="1" x14ac:dyDescent="0.25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</row>
    <row r="239" spans="2:39" ht="15.75" customHeight="1" x14ac:dyDescent="0.25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</row>
    <row r="240" spans="2:39" ht="15.75" customHeight="1" x14ac:dyDescent="0.25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</row>
    <row r="241" spans="2:39" ht="15.75" customHeight="1" x14ac:dyDescent="0.2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</row>
    <row r="242" spans="2:39" ht="15.75" customHeight="1" x14ac:dyDescent="0.25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</row>
    <row r="243" spans="2:39" ht="15.75" customHeight="1" x14ac:dyDescent="0.25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</row>
    <row r="244" spans="2:39" ht="15.75" customHeight="1" x14ac:dyDescent="0.25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</row>
    <row r="245" spans="2:39" ht="15.75" customHeight="1" x14ac:dyDescent="0.25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</row>
    <row r="246" spans="2:39" ht="15.75" customHeight="1" x14ac:dyDescent="0.25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</row>
    <row r="247" spans="2:39" ht="15.75" customHeight="1" x14ac:dyDescent="0.25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</row>
    <row r="248" spans="2:39" ht="15.75" customHeight="1" x14ac:dyDescent="0.25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</row>
    <row r="249" spans="2:39" ht="15.75" customHeight="1" x14ac:dyDescent="0.25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</row>
    <row r="250" spans="2:39" ht="15.75" customHeight="1" x14ac:dyDescent="0.25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</row>
    <row r="251" spans="2:39" ht="15.75" customHeight="1" x14ac:dyDescent="0.25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</row>
    <row r="252" spans="2:39" ht="15.75" customHeight="1" x14ac:dyDescent="0.25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</row>
    <row r="253" spans="2:39" ht="15.75" customHeight="1" x14ac:dyDescent="0.25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</row>
    <row r="254" spans="2:39" ht="15.75" customHeight="1" x14ac:dyDescent="0.25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</row>
    <row r="255" spans="2:39" ht="15.75" customHeight="1" x14ac:dyDescent="0.25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</row>
    <row r="256" spans="2:39" ht="15.75" customHeight="1" x14ac:dyDescent="0.25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</row>
    <row r="257" spans="2:39" ht="15.75" customHeight="1" x14ac:dyDescent="0.25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</row>
    <row r="258" spans="2:39" ht="15.75" customHeight="1" x14ac:dyDescent="0.25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</row>
    <row r="259" spans="2:39" ht="15.75" customHeight="1" x14ac:dyDescent="0.25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</row>
    <row r="260" spans="2:39" ht="15.75" customHeight="1" x14ac:dyDescent="0.25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</row>
    <row r="261" spans="2:39" ht="15.75" customHeight="1" x14ac:dyDescent="0.25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</row>
    <row r="262" spans="2:39" ht="15.75" customHeight="1" x14ac:dyDescent="0.25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</row>
    <row r="263" spans="2:39" ht="15.75" customHeight="1" x14ac:dyDescent="0.25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</row>
    <row r="264" spans="2:39" ht="15.75" customHeight="1" x14ac:dyDescent="0.25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</row>
    <row r="265" spans="2:39" ht="15.75" customHeight="1" x14ac:dyDescent="0.25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</row>
    <row r="266" spans="2:39" ht="15.75" customHeight="1" x14ac:dyDescent="0.25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</row>
    <row r="267" spans="2:39" ht="15.75" customHeight="1" x14ac:dyDescent="0.25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</row>
    <row r="268" spans="2:39" ht="15.75" customHeight="1" x14ac:dyDescent="0.25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</row>
    <row r="269" spans="2:39" ht="15.75" customHeight="1" x14ac:dyDescent="0.25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</row>
    <row r="270" spans="2:39" ht="15.75" customHeight="1" x14ac:dyDescent="0.25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</row>
    <row r="271" spans="2:39" ht="15.75" customHeight="1" x14ac:dyDescent="0.25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</row>
    <row r="272" spans="2:39" ht="15.75" customHeight="1" x14ac:dyDescent="0.25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</row>
    <row r="273" spans="2:39" ht="15.75" customHeight="1" x14ac:dyDescent="0.25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</row>
    <row r="274" spans="2:39" ht="15.75" customHeight="1" x14ac:dyDescent="0.25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</row>
    <row r="275" spans="2:39" ht="15.75" customHeight="1" x14ac:dyDescent="0.25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</row>
    <row r="276" spans="2:39" ht="15.75" customHeight="1" x14ac:dyDescent="0.25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</row>
    <row r="277" spans="2:39" ht="15.75" customHeight="1" x14ac:dyDescent="0.25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</row>
    <row r="278" spans="2:39" ht="15.75" customHeight="1" x14ac:dyDescent="0.25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</row>
    <row r="279" spans="2:39" ht="15.75" customHeight="1" x14ac:dyDescent="0.25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</row>
    <row r="280" spans="2:39" ht="15.75" customHeight="1" x14ac:dyDescent="0.25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</row>
    <row r="281" spans="2:39" ht="15.75" customHeight="1" x14ac:dyDescent="0.25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</row>
    <row r="282" spans="2:39" ht="15.75" customHeight="1" x14ac:dyDescent="0.25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</row>
    <row r="283" spans="2:39" ht="15.75" customHeight="1" x14ac:dyDescent="0.25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</row>
    <row r="284" spans="2:39" ht="15.75" customHeight="1" x14ac:dyDescent="0.25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</row>
    <row r="285" spans="2:39" ht="15.75" customHeight="1" x14ac:dyDescent="0.25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</row>
    <row r="286" spans="2:39" ht="15.75" customHeight="1" x14ac:dyDescent="0.25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</row>
    <row r="287" spans="2:39" ht="15.75" customHeight="1" x14ac:dyDescent="0.25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</row>
    <row r="288" spans="2:39" ht="15.75" customHeight="1" x14ac:dyDescent="0.25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</row>
    <row r="289" spans="2:39" ht="15.75" customHeight="1" x14ac:dyDescent="0.25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</row>
    <row r="290" spans="2:39" ht="15.75" customHeight="1" x14ac:dyDescent="0.25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</row>
    <row r="291" spans="2:39" ht="15.75" customHeight="1" x14ac:dyDescent="0.25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</row>
    <row r="292" spans="2:39" ht="15.75" customHeight="1" x14ac:dyDescent="0.25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</row>
    <row r="293" spans="2:39" ht="15.75" customHeight="1" x14ac:dyDescent="0.25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</row>
    <row r="294" spans="2:39" ht="15.75" customHeight="1" x14ac:dyDescent="0.25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</row>
    <row r="295" spans="2:39" ht="15.75" customHeight="1" x14ac:dyDescent="0.25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</row>
    <row r="296" spans="2:39" ht="15.75" customHeight="1" x14ac:dyDescent="0.25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</row>
    <row r="297" spans="2:39" ht="15.75" customHeight="1" x14ac:dyDescent="0.25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</row>
    <row r="298" spans="2:39" ht="15.75" customHeight="1" x14ac:dyDescent="0.25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</row>
    <row r="299" spans="2:39" ht="15.75" customHeight="1" x14ac:dyDescent="0.25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</row>
    <row r="300" spans="2:39" ht="15.75" customHeight="1" x14ac:dyDescent="0.25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</row>
    <row r="301" spans="2:39" ht="15.75" customHeight="1" x14ac:dyDescent="0.25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</row>
    <row r="302" spans="2:39" ht="15.75" customHeight="1" x14ac:dyDescent="0.25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</row>
    <row r="303" spans="2:39" ht="15.75" customHeight="1" x14ac:dyDescent="0.25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</row>
    <row r="304" spans="2:39" ht="15.75" customHeight="1" x14ac:dyDescent="0.25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</row>
    <row r="305" spans="2:39" ht="15.75" customHeight="1" x14ac:dyDescent="0.25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</row>
    <row r="306" spans="2:39" ht="15.75" customHeight="1" x14ac:dyDescent="0.25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</row>
    <row r="307" spans="2:39" ht="15.75" customHeight="1" x14ac:dyDescent="0.25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</row>
    <row r="308" spans="2:39" ht="15.75" customHeight="1" x14ac:dyDescent="0.25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</row>
    <row r="309" spans="2:39" ht="15.75" customHeight="1" x14ac:dyDescent="0.25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</row>
    <row r="310" spans="2:39" ht="15.75" customHeight="1" x14ac:dyDescent="0.25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</row>
    <row r="311" spans="2:39" ht="15.75" customHeight="1" x14ac:dyDescent="0.25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</row>
    <row r="312" spans="2:39" ht="15.75" customHeight="1" x14ac:dyDescent="0.25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</row>
    <row r="313" spans="2:39" ht="15.75" customHeight="1" x14ac:dyDescent="0.25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</row>
    <row r="314" spans="2:39" ht="15.75" customHeight="1" x14ac:dyDescent="0.25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</row>
    <row r="315" spans="2:39" ht="15.75" customHeight="1" x14ac:dyDescent="0.25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</row>
    <row r="316" spans="2:39" ht="15.75" customHeight="1" x14ac:dyDescent="0.25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</row>
    <row r="317" spans="2:39" ht="15.75" customHeight="1" x14ac:dyDescent="0.25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</row>
    <row r="318" spans="2:39" ht="15.75" customHeight="1" x14ac:dyDescent="0.25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</row>
    <row r="319" spans="2:39" ht="15.75" customHeight="1" x14ac:dyDescent="0.25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</row>
    <row r="320" spans="2:39" ht="15.75" customHeight="1" x14ac:dyDescent="0.25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</row>
    <row r="321" spans="2:39" ht="15.75" customHeight="1" x14ac:dyDescent="0.25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</row>
    <row r="322" spans="2:39" ht="15.75" customHeight="1" x14ac:dyDescent="0.25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</row>
    <row r="323" spans="2:39" ht="15.75" customHeight="1" x14ac:dyDescent="0.25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</row>
    <row r="324" spans="2:39" ht="15.75" customHeight="1" x14ac:dyDescent="0.25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</row>
    <row r="325" spans="2:39" ht="15.75" customHeight="1" x14ac:dyDescent="0.25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</row>
    <row r="326" spans="2:39" ht="15.75" customHeight="1" x14ac:dyDescent="0.25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</row>
    <row r="327" spans="2:39" ht="15.75" customHeight="1" x14ac:dyDescent="0.25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</row>
    <row r="328" spans="2:39" ht="15.75" customHeight="1" x14ac:dyDescent="0.25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</row>
    <row r="329" spans="2:39" ht="15.75" customHeight="1" x14ac:dyDescent="0.25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</row>
    <row r="330" spans="2:39" ht="15.75" customHeight="1" x14ac:dyDescent="0.25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</row>
    <row r="331" spans="2:39" ht="15.75" customHeight="1" x14ac:dyDescent="0.25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</row>
    <row r="332" spans="2:39" ht="15.75" customHeight="1" x14ac:dyDescent="0.25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</row>
    <row r="333" spans="2:39" ht="15.75" customHeight="1" x14ac:dyDescent="0.25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</row>
    <row r="334" spans="2:39" ht="15.75" customHeight="1" x14ac:dyDescent="0.25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</row>
    <row r="335" spans="2:39" ht="15.75" customHeight="1" x14ac:dyDescent="0.25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</row>
    <row r="336" spans="2:39" ht="15.75" customHeight="1" x14ac:dyDescent="0.25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</row>
    <row r="337" spans="2:39" ht="15.75" customHeight="1" x14ac:dyDescent="0.25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</row>
    <row r="338" spans="2:39" ht="15.75" customHeight="1" x14ac:dyDescent="0.25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</row>
    <row r="339" spans="2:39" ht="15.75" customHeight="1" x14ac:dyDescent="0.25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</row>
    <row r="340" spans="2:39" ht="15.75" customHeight="1" x14ac:dyDescent="0.25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</row>
    <row r="341" spans="2:39" ht="15.75" customHeight="1" x14ac:dyDescent="0.25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</row>
    <row r="342" spans="2:39" ht="15.75" customHeight="1" x14ac:dyDescent="0.25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</row>
    <row r="343" spans="2:39" ht="15.75" customHeight="1" x14ac:dyDescent="0.25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</row>
    <row r="344" spans="2:39" ht="15.75" customHeight="1" x14ac:dyDescent="0.25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</row>
    <row r="345" spans="2:39" ht="15.75" customHeight="1" x14ac:dyDescent="0.25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</row>
    <row r="346" spans="2:39" ht="15.75" customHeight="1" x14ac:dyDescent="0.25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</row>
    <row r="347" spans="2:39" ht="15.75" customHeight="1" x14ac:dyDescent="0.25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</row>
    <row r="348" spans="2:39" ht="15.75" customHeight="1" x14ac:dyDescent="0.25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</row>
    <row r="349" spans="2:39" ht="15.75" customHeight="1" x14ac:dyDescent="0.25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</row>
    <row r="350" spans="2:39" ht="15.75" customHeight="1" x14ac:dyDescent="0.25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</row>
    <row r="351" spans="2:39" ht="15.75" customHeight="1" x14ac:dyDescent="0.25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</row>
    <row r="352" spans="2:39" ht="15.75" customHeight="1" x14ac:dyDescent="0.25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</row>
    <row r="353" spans="2:39" ht="15.75" customHeight="1" x14ac:dyDescent="0.25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</row>
    <row r="354" spans="2:39" ht="15.75" customHeight="1" x14ac:dyDescent="0.25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</row>
    <row r="355" spans="2:39" ht="15.75" customHeight="1" x14ac:dyDescent="0.25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</row>
    <row r="356" spans="2:39" ht="15.75" customHeight="1" x14ac:dyDescent="0.25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</row>
    <row r="357" spans="2:39" ht="15.75" customHeight="1" x14ac:dyDescent="0.25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</row>
    <row r="358" spans="2:39" ht="15.75" customHeight="1" x14ac:dyDescent="0.25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</row>
    <row r="359" spans="2:39" ht="15.75" customHeight="1" x14ac:dyDescent="0.25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</row>
    <row r="360" spans="2:39" ht="15.75" customHeight="1" x14ac:dyDescent="0.25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</row>
    <row r="361" spans="2:39" ht="15.75" customHeight="1" x14ac:dyDescent="0.2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</row>
    <row r="362" spans="2:39" ht="15.75" customHeight="1" x14ac:dyDescent="0.25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</row>
    <row r="363" spans="2:39" ht="15.75" customHeight="1" x14ac:dyDescent="0.25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</row>
    <row r="364" spans="2:39" ht="15.75" customHeight="1" x14ac:dyDescent="0.25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</row>
    <row r="365" spans="2:39" ht="15.75" customHeight="1" x14ac:dyDescent="0.25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</row>
    <row r="366" spans="2:39" ht="15.75" customHeight="1" x14ac:dyDescent="0.25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</row>
    <row r="367" spans="2:39" ht="15.75" customHeight="1" x14ac:dyDescent="0.25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</row>
    <row r="368" spans="2:39" ht="15.75" customHeight="1" x14ac:dyDescent="0.25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</row>
    <row r="369" spans="2:39" ht="15.75" customHeight="1" x14ac:dyDescent="0.25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</row>
    <row r="370" spans="2:39" ht="15.75" customHeight="1" x14ac:dyDescent="0.25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</row>
    <row r="371" spans="2:39" ht="15.75" customHeight="1" x14ac:dyDescent="0.25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</row>
    <row r="372" spans="2:39" ht="15.75" customHeight="1" x14ac:dyDescent="0.25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</row>
    <row r="373" spans="2:39" ht="15.75" customHeight="1" x14ac:dyDescent="0.25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</row>
    <row r="374" spans="2:39" ht="15.75" customHeight="1" x14ac:dyDescent="0.25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</row>
    <row r="375" spans="2:39" ht="15.75" customHeight="1" x14ac:dyDescent="0.25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</row>
    <row r="376" spans="2:39" ht="15.75" customHeight="1" x14ac:dyDescent="0.25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</row>
    <row r="377" spans="2:39" ht="15.75" customHeight="1" x14ac:dyDescent="0.25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</row>
    <row r="378" spans="2:39" ht="15.75" customHeight="1" x14ac:dyDescent="0.25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</row>
    <row r="379" spans="2:39" ht="15.75" customHeight="1" x14ac:dyDescent="0.25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</row>
    <row r="380" spans="2:39" ht="15.75" customHeight="1" x14ac:dyDescent="0.25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</row>
    <row r="381" spans="2:39" ht="15.75" customHeight="1" x14ac:dyDescent="0.25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</row>
    <row r="382" spans="2:39" ht="15.75" customHeight="1" x14ac:dyDescent="0.25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</row>
    <row r="383" spans="2:39" ht="15.75" customHeight="1" x14ac:dyDescent="0.25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</row>
    <row r="384" spans="2:39" ht="15.75" customHeight="1" x14ac:dyDescent="0.25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</row>
    <row r="385" spans="2:39" ht="15.75" customHeight="1" x14ac:dyDescent="0.25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</row>
    <row r="386" spans="2:39" ht="15.75" customHeight="1" x14ac:dyDescent="0.25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</row>
    <row r="387" spans="2:39" ht="15.75" customHeight="1" x14ac:dyDescent="0.25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</row>
    <row r="388" spans="2:39" ht="15.75" customHeight="1" x14ac:dyDescent="0.25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</row>
    <row r="389" spans="2:39" ht="15.75" customHeight="1" x14ac:dyDescent="0.25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</row>
    <row r="390" spans="2:39" ht="15.75" customHeight="1" x14ac:dyDescent="0.25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</row>
    <row r="391" spans="2:39" ht="15.75" customHeight="1" x14ac:dyDescent="0.25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</row>
    <row r="392" spans="2:39" ht="15.75" customHeight="1" x14ac:dyDescent="0.25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</row>
    <row r="393" spans="2:39" ht="15.75" customHeight="1" x14ac:dyDescent="0.25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</row>
    <row r="394" spans="2:39" ht="15.75" customHeight="1" x14ac:dyDescent="0.25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</row>
    <row r="395" spans="2:39" ht="15.75" customHeight="1" x14ac:dyDescent="0.25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</row>
    <row r="396" spans="2:39" ht="15.75" customHeight="1" x14ac:dyDescent="0.25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</row>
    <row r="397" spans="2:39" ht="15.75" customHeight="1" x14ac:dyDescent="0.25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</row>
    <row r="398" spans="2:39" ht="15.75" customHeight="1" x14ac:dyDescent="0.25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</row>
    <row r="399" spans="2:39" ht="15.75" customHeight="1" x14ac:dyDescent="0.25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</row>
    <row r="400" spans="2:39" ht="15.75" customHeight="1" x14ac:dyDescent="0.25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</row>
    <row r="401" spans="2:39" ht="15.75" customHeight="1" x14ac:dyDescent="0.25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</row>
    <row r="402" spans="2:39" ht="15.75" customHeight="1" x14ac:dyDescent="0.25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</row>
    <row r="403" spans="2:39" ht="15.75" customHeight="1" x14ac:dyDescent="0.25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</row>
    <row r="404" spans="2:39" ht="15.75" customHeight="1" x14ac:dyDescent="0.25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</row>
    <row r="405" spans="2:39" ht="15.75" customHeight="1" x14ac:dyDescent="0.25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</row>
    <row r="406" spans="2:39" ht="15.75" customHeight="1" x14ac:dyDescent="0.25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</row>
    <row r="407" spans="2:39" ht="15.75" customHeight="1" x14ac:dyDescent="0.25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</row>
    <row r="408" spans="2:39" ht="15.75" customHeight="1" x14ac:dyDescent="0.25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</row>
    <row r="409" spans="2:39" ht="15.75" customHeight="1" x14ac:dyDescent="0.25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</row>
    <row r="410" spans="2:39" ht="15.75" customHeight="1" x14ac:dyDescent="0.25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</row>
    <row r="411" spans="2:39" ht="15.75" customHeight="1" x14ac:dyDescent="0.25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</row>
    <row r="412" spans="2:39" ht="15.75" customHeight="1" x14ac:dyDescent="0.25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</row>
    <row r="413" spans="2:39" ht="15.75" customHeight="1" x14ac:dyDescent="0.25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</row>
    <row r="414" spans="2:39" ht="15.75" customHeight="1" x14ac:dyDescent="0.25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</row>
    <row r="415" spans="2:39" ht="15.75" customHeight="1" x14ac:dyDescent="0.25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</row>
    <row r="416" spans="2:39" ht="15.75" customHeight="1" x14ac:dyDescent="0.25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</row>
    <row r="417" spans="2:39" ht="15.75" customHeight="1" x14ac:dyDescent="0.25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</row>
    <row r="418" spans="2:39" ht="15.75" customHeight="1" x14ac:dyDescent="0.25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</row>
    <row r="419" spans="2:39" ht="15.75" customHeight="1" x14ac:dyDescent="0.25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</row>
    <row r="420" spans="2:39" ht="15.75" customHeight="1" x14ac:dyDescent="0.25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</row>
    <row r="421" spans="2:39" ht="15.75" customHeight="1" x14ac:dyDescent="0.25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</row>
    <row r="422" spans="2:39" ht="15.75" customHeight="1" x14ac:dyDescent="0.25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</row>
    <row r="423" spans="2:39" ht="15.75" customHeight="1" x14ac:dyDescent="0.25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</row>
    <row r="424" spans="2:39" ht="15.75" customHeight="1" x14ac:dyDescent="0.25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</row>
    <row r="425" spans="2:39" ht="15.75" customHeight="1" x14ac:dyDescent="0.25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</row>
    <row r="426" spans="2:39" ht="15.75" customHeight="1" x14ac:dyDescent="0.25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</row>
    <row r="427" spans="2:39" ht="15.75" customHeight="1" x14ac:dyDescent="0.25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</row>
    <row r="428" spans="2:39" ht="15.75" customHeight="1" x14ac:dyDescent="0.25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</row>
    <row r="429" spans="2:39" ht="15.75" customHeight="1" x14ac:dyDescent="0.25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</row>
    <row r="430" spans="2:39" ht="15.75" customHeight="1" x14ac:dyDescent="0.25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</row>
    <row r="431" spans="2:39" ht="15.75" customHeight="1" x14ac:dyDescent="0.25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</row>
    <row r="432" spans="2:39" ht="15.75" customHeight="1" x14ac:dyDescent="0.25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</row>
    <row r="433" spans="2:39" ht="15.75" customHeight="1" x14ac:dyDescent="0.25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</row>
    <row r="434" spans="2:39" ht="15.75" customHeight="1" x14ac:dyDescent="0.25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</row>
    <row r="435" spans="2:39" ht="15.75" customHeight="1" x14ac:dyDescent="0.25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</row>
    <row r="436" spans="2:39" ht="15.75" customHeight="1" x14ac:dyDescent="0.25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</row>
    <row r="437" spans="2:39" ht="15.75" customHeight="1" x14ac:dyDescent="0.25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</row>
    <row r="438" spans="2:39" ht="15.75" customHeight="1" x14ac:dyDescent="0.25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</row>
    <row r="439" spans="2:39" ht="15.75" customHeight="1" x14ac:dyDescent="0.25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</row>
    <row r="440" spans="2:39" ht="15.75" customHeight="1" x14ac:dyDescent="0.25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</row>
    <row r="441" spans="2:39" ht="15.75" customHeight="1" x14ac:dyDescent="0.25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</row>
    <row r="442" spans="2:39" ht="15.75" customHeight="1" x14ac:dyDescent="0.25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</row>
    <row r="443" spans="2:39" ht="15.75" customHeight="1" x14ac:dyDescent="0.25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</row>
    <row r="444" spans="2:39" ht="15.75" customHeight="1" x14ac:dyDescent="0.25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</row>
    <row r="445" spans="2:39" ht="15.75" customHeight="1" x14ac:dyDescent="0.25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</row>
    <row r="446" spans="2:39" ht="15.75" customHeight="1" x14ac:dyDescent="0.25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</row>
    <row r="447" spans="2:39" ht="15.75" customHeight="1" x14ac:dyDescent="0.25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</row>
    <row r="448" spans="2:39" ht="15.75" customHeight="1" x14ac:dyDescent="0.25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</row>
    <row r="449" spans="2:39" ht="15.75" customHeight="1" x14ac:dyDescent="0.25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</row>
    <row r="450" spans="2:39" ht="15.75" customHeight="1" x14ac:dyDescent="0.25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</row>
    <row r="451" spans="2:39" ht="15.75" customHeight="1" x14ac:dyDescent="0.25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</row>
    <row r="452" spans="2:39" ht="15.75" customHeight="1" x14ac:dyDescent="0.25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</row>
    <row r="453" spans="2:39" ht="15.75" customHeight="1" x14ac:dyDescent="0.25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</row>
    <row r="454" spans="2:39" ht="15.75" customHeight="1" x14ac:dyDescent="0.25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</row>
    <row r="455" spans="2:39" ht="15.75" customHeight="1" x14ac:dyDescent="0.25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</row>
    <row r="456" spans="2:39" ht="15.75" customHeight="1" x14ac:dyDescent="0.25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</row>
    <row r="457" spans="2:39" ht="15.75" customHeight="1" x14ac:dyDescent="0.25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</row>
    <row r="458" spans="2:39" ht="15.75" customHeight="1" x14ac:dyDescent="0.25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</row>
    <row r="459" spans="2:39" ht="15.75" customHeight="1" x14ac:dyDescent="0.25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</row>
    <row r="460" spans="2:39" ht="15.75" customHeight="1" x14ac:dyDescent="0.25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</row>
    <row r="461" spans="2:39" ht="15.75" customHeight="1" x14ac:dyDescent="0.25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</row>
    <row r="462" spans="2:39" ht="15.75" customHeight="1" x14ac:dyDescent="0.25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</row>
    <row r="463" spans="2:39" ht="15.75" customHeight="1" x14ac:dyDescent="0.25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</row>
    <row r="464" spans="2:39" ht="15.75" customHeight="1" x14ac:dyDescent="0.25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</row>
    <row r="465" spans="2:39" ht="15.75" customHeight="1" x14ac:dyDescent="0.25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</row>
    <row r="466" spans="2:39" ht="15.75" customHeight="1" x14ac:dyDescent="0.25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</row>
    <row r="467" spans="2:39" ht="15.75" customHeight="1" x14ac:dyDescent="0.25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</row>
    <row r="468" spans="2:39" ht="15.75" customHeight="1" x14ac:dyDescent="0.25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</row>
    <row r="469" spans="2:39" ht="15.75" customHeight="1" x14ac:dyDescent="0.25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</row>
    <row r="470" spans="2:39" ht="15.75" customHeight="1" x14ac:dyDescent="0.25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</row>
    <row r="471" spans="2:39" ht="15.75" customHeight="1" x14ac:dyDescent="0.25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</row>
    <row r="472" spans="2:39" ht="15.75" customHeight="1" x14ac:dyDescent="0.25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</row>
    <row r="473" spans="2:39" ht="15.75" customHeight="1" x14ac:dyDescent="0.25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</row>
    <row r="474" spans="2:39" ht="15.75" customHeight="1" x14ac:dyDescent="0.25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</row>
    <row r="475" spans="2:39" ht="15.75" customHeight="1" x14ac:dyDescent="0.25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</row>
    <row r="476" spans="2:39" ht="15.75" customHeight="1" x14ac:dyDescent="0.25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</row>
    <row r="477" spans="2:39" ht="15.75" customHeight="1" x14ac:dyDescent="0.25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</row>
    <row r="478" spans="2:39" ht="15.75" customHeight="1" x14ac:dyDescent="0.25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</row>
    <row r="479" spans="2:39" ht="15.75" customHeight="1" x14ac:dyDescent="0.25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</row>
    <row r="480" spans="2:39" ht="15.75" customHeight="1" x14ac:dyDescent="0.25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</row>
    <row r="481" spans="2:39" ht="15.75" customHeight="1" x14ac:dyDescent="0.25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</row>
    <row r="482" spans="2:39" ht="15.75" customHeight="1" x14ac:dyDescent="0.25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</row>
    <row r="483" spans="2:39" ht="15.75" customHeight="1" x14ac:dyDescent="0.25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</row>
    <row r="484" spans="2:39" ht="15.75" customHeight="1" x14ac:dyDescent="0.25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</row>
    <row r="485" spans="2:39" ht="15.75" customHeight="1" x14ac:dyDescent="0.25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</row>
    <row r="486" spans="2:39" ht="15.75" customHeight="1" x14ac:dyDescent="0.25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</row>
    <row r="487" spans="2:39" ht="15.75" customHeight="1" x14ac:dyDescent="0.25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</row>
    <row r="488" spans="2:39" ht="15.75" customHeight="1" x14ac:dyDescent="0.25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</row>
    <row r="489" spans="2:39" ht="15.75" customHeight="1" x14ac:dyDescent="0.25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</row>
    <row r="490" spans="2:39" ht="15.75" customHeight="1" x14ac:dyDescent="0.25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</row>
    <row r="491" spans="2:39" ht="15.75" customHeight="1" x14ac:dyDescent="0.25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</row>
    <row r="492" spans="2:39" ht="15.75" customHeight="1" x14ac:dyDescent="0.25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</row>
    <row r="493" spans="2:39" ht="15.75" customHeight="1" x14ac:dyDescent="0.25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</row>
    <row r="494" spans="2:39" ht="15.75" customHeight="1" x14ac:dyDescent="0.25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</row>
    <row r="495" spans="2:39" ht="15.75" customHeight="1" x14ac:dyDescent="0.25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</row>
    <row r="496" spans="2:39" ht="15.75" customHeight="1" x14ac:dyDescent="0.25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</row>
    <row r="497" spans="2:39" ht="15.75" customHeight="1" x14ac:dyDescent="0.25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</row>
    <row r="498" spans="2:39" ht="15.75" customHeight="1" x14ac:dyDescent="0.25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</row>
    <row r="499" spans="2:39" ht="15.75" customHeight="1" x14ac:dyDescent="0.25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</row>
    <row r="500" spans="2:39" ht="15.75" customHeight="1" x14ac:dyDescent="0.25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</row>
    <row r="501" spans="2:39" ht="15.75" customHeight="1" x14ac:dyDescent="0.25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</row>
    <row r="502" spans="2:39" ht="15.75" customHeight="1" x14ac:dyDescent="0.25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</row>
    <row r="503" spans="2:39" ht="15.75" customHeight="1" x14ac:dyDescent="0.25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</row>
    <row r="504" spans="2:39" ht="15.75" customHeight="1" x14ac:dyDescent="0.25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</row>
    <row r="505" spans="2:39" ht="15.75" customHeight="1" x14ac:dyDescent="0.25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</row>
    <row r="506" spans="2:39" ht="15.75" customHeight="1" x14ac:dyDescent="0.25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</row>
    <row r="507" spans="2:39" ht="15.75" customHeight="1" x14ac:dyDescent="0.25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</row>
    <row r="508" spans="2:39" ht="15.75" customHeight="1" x14ac:dyDescent="0.25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</row>
    <row r="509" spans="2:39" ht="15.75" customHeight="1" x14ac:dyDescent="0.25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</row>
    <row r="510" spans="2:39" ht="15.75" customHeight="1" x14ac:dyDescent="0.25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</row>
    <row r="511" spans="2:39" ht="15.75" customHeight="1" x14ac:dyDescent="0.25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</row>
    <row r="512" spans="2:39" ht="15.75" customHeight="1" x14ac:dyDescent="0.25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</row>
    <row r="513" spans="2:39" ht="15.75" customHeight="1" x14ac:dyDescent="0.25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</row>
    <row r="514" spans="2:39" ht="15.75" customHeight="1" x14ac:dyDescent="0.25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</row>
    <row r="515" spans="2:39" ht="15.75" customHeight="1" x14ac:dyDescent="0.25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</row>
    <row r="516" spans="2:39" ht="15.75" customHeight="1" x14ac:dyDescent="0.25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</row>
    <row r="517" spans="2:39" ht="15.75" customHeight="1" x14ac:dyDescent="0.25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</row>
    <row r="518" spans="2:39" ht="15.75" customHeight="1" x14ac:dyDescent="0.25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</row>
    <row r="519" spans="2:39" ht="15.75" customHeight="1" x14ac:dyDescent="0.25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</row>
    <row r="520" spans="2:39" ht="15.75" customHeight="1" x14ac:dyDescent="0.25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</row>
    <row r="521" spans="2:39" ht="15.75" customHeight="1" x14ac:dyDescent="0.25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</row>
    <row r="522" spans="2:39" ht="15.75" customHeight="1" x14ac:dyDescent="0.25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</row>
    <row r="523" spans="2:39" ht="15.75" customHeight="1" x14ac:dyDescent="0.25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</row>
    <row r="524" spans="2:39" ht="15.75" customHeight="1" x14ac:dyDescent="0.25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</row>
    <row r="525" spans="2:39" ht="15.75" customHeight="1" x14ac:dyDescent="0.25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</row>
    <row r="526" spans="2:39" ht="15.75" customHeight="1" x14ac:dyDescent="0.25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</row>
    <row r="527" spans="2:39" ht="15.75" customHeight="1" x14ac:dyDescent="0.25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</row>
    <row r="528" spans="2:39" ht="15.75" customHeight="1" x14ac:dyDescent="0.25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</row>
    <row r="529" spans="2:39" ht="15.75" customHeight="1" x14ac:dyDescent="0.25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</row>
    <row r="530" spans="2:39" ht="15.75" customHeight="1" x14ac:dyDescent="0.25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</row>
    <row r="531" spans="2:39" ht="15.75" customHeight="1" x14ac:dyDescent="0.25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</row>
    <row r="532" spans="2:39" ht="15.75" customHeight="1" x14ac:dyDescent="0.25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</row>
    <row r="533" spans="2:39" ht="15.75" customHeight="1" x14ac:dyDescent="0.25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</row>
    <row r="534" spans="2:39" ht="15.75" customHeight="1" x14ac:dyDescent="0.25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</row>
    <row r="535" spans="2:39" ht="15.75" customHeight="1" x14ac:dyDescent="0.25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</row>
    <row r="536" spans="2:39" ht="15.75" customHeight="1" x14ac:dyDescent="0.25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</row>
    <row r="537" spans="2:39" ht="15.75" customHeight="1" x14ac:dyDescent="0.25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</row>
    <row r="538" spans="2:39" ht="15.75" customHeight="1" x14ac:dyDescent="0.25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</row>
    <row r="539" spans="2:39" ht="15.75" customHeight="1" x14ac:dyDescent="0.25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</row>
    <row r="540" spans="2:39" ht="15.75" customHeight="1" x14ac:dyDescent="0.25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</row>
    <row r="541" spans="2:39" ht="15.75" customHeight="1" x14ac:dyDescent="0.25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</row>
    <row r="542" spans="2:39" ht="15.75" customHeight="1" x14ac:dyDescent="0.25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</row>
    <row r="543" spans="2:39" ht="15.75" customHeight="1" x14ac:dyDescent="0.25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</row>
    <row r="544" spans="2:39" ht="15.75" customHeight="1" x14ac:dyDescent="0.25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</row>
    <row r="545" spans="2:39" ht="15.75" customHeight="1" x14ac:dyDescent="0.25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</row>
    <row r="546" spans="2:39" ht="15.75" customHeight="1" x14ac:dyDescent="0.25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</row>
    <row r="547" spans="2:39" ht="15.75" customHeight="1" x14ac:dyDescent="0.25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</row>
    <row r="548" spans="2:39" ht="15.75" customHeight="1" x14ac:dyDescent="0.25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</row>
    <row r="549" spans="2:39" ht="15.75" customHeight="1" x14ac:dyDescent="0.25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</row>
    <row r="550" spans="2:39" ht="15.75" customHeight="1" x14ac:dyDescent="0.25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</row>
    <row r="551" spans="2:39" ht="15.75" customHeight="1" x14ac:dyDescent="0.25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</row>
    <row r="552" spans="2:39" ht="15.75" customHeight="1" x14ac:dyDescent="0.25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</row>
    <row r="553" spans="2:39" ht="15.75" customHeight="1" x14ac:dyDescent="0.25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</row>
    <row r="554" spans="2:39" ht="15.75" customHeight="1" x14ac:dyDescent="0.25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</row>
    <row r="555" spans="2:39" ht="15.75" customHeight="1" x14ac:dyDescent="0.25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</row>
    <row r="556" spans="2:39" ht="15.75" customHeight="1" x14ac:dyDescent="0.25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</row>
    <row r="557" spans="2:39" ht="15.75" customHeight="1" x14ac:dyDescent="0.25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</row>
    <row r="558" spans="2:39" ht="15.75" customHeight="1" x14ac:dyDescent="0.25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</row>
    <row r="559" spans="2:39" ht="15.75" customHeight="1" x14ac:dyDescent="0.25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</row>
    <row r="560" spans="2:39" ht="15.75" customHeight="1" x14ac:dyDescent="0.25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</row>
    <row r="561" spans="2:39" ht="15.75" customHeight="1" x14ac:dyDescent="0.25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</row>
    <row r="562" spans="2:39" ht="15.75" customHeight="1" x14ac:dyDescent="0.25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</row>
    <row r="563" spans="2:39" ht="15.75" customHeight="1" x14ac:dyDescent="0.25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</row>
    <row r="564" spans="2:39" ht="15.75" customHeight="1" x14ac:dyDescent="0.25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</row>
    <row r="565" spans="2:39" ht="15.75" customHeight="1" x14ac:dyDescent="0.25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</row>
    <row r="566" spans="2:39" ht="15.75" customHeight="1" x14ac:dyDescent="0.25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</row>
    <row r="567" spans="2:39" ht="15.75" customHeight="1" x14ac:dyDescent="0.25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</row>
    <row r="568" spans="2:39" ht="15.75" customHeight="1" x14ac:dyDescent="0.25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</row>
    <row r="569" spans="2:39" ht="15.75" customHeight="1" x14ac:dyDescent="0.25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</row>
    <row r="570" spans="2:39" ht="15.75" customHeight="1" x14ac:dyDescent="0.25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</row>
    <row r="571" spans="2:39" ht="15.75" customHeight="1" x14ac:dyDescent="0.25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</row>
    <row r="572" spans="2:39" ht="15.75" customHeight="1" x14ac:dyDescent="0.25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</row>
    <row r="573" spans="2:39" ht="15.75" customHeight="1" x14ac:dyDescent="0.25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</row>
    <row r="574" spans="2:39" ht="15.75" customHeight="1" x14ac:dyDescent="0.25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</row>
    <row r="575" spans="2:39" ht="15.75" customHeight="1" x14ac:dyDescent="0.25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</row>
    <row r="576" spans="2:39" ht="15.75" customHeight="1" x14ac:dyDescent="0.25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</row>
    <row r="577" spans="2:39" ht="15.75" customHeight="1" x14ac:dyDescent="0.25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</row>
    <row r="578" spans="2:39" ht="15.75" customHeight="1" x14ac:dyDescent="0.25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</row>
    <row r="579" spans="2:39" ht="15.75" customHeight="1" x14ac:dyDescent="0.25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</row>
    <row r="580" spans="2:39" ht="15.75" customHeight="1" x14ac:dyDescent="0.25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</row>
    <row r="581" spans="2:39" ht="15.75" customHeight="1" x14ac:dyDescent="0.25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</row>
    <row r="582" spans="2:39" ht="15.75" customHeight="1" x14ac:dyDescent="0.25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</row>
    <row r="583" spans="2:39" ht="15.75" customHeight="1" x14ac:dyDescent="0.25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</row>
    <row r="584" spans="2:39" ht="15.75" customHeight="1" x14ac:dyDescent="0.25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</row>
    <row r="585" spans="2:39" ht="15.75" customHeight="1" x14ac:dyDescent="0.25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</row>
    <row r="586" spans="2:39" ht="15.75" customHeight="1" x14ac:dyDescent="0.25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</row>
    <row r="587" spans="2:39" ht="15.75" customHeight="1" x14ac:dyDescent="0.25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</row>
    <row r="588" spans="2:39" ht="15.75" customHeight="1" x14ac:dyDescent="0.25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</row>
    <row r="589" spans="2:39" ht="15.75" customHeight="1" x14ac:dyDescent="0.25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</row>
    <row r="590" spans="2:39" ht="15.75" customHeight="1" x14ac:dyDescent="0.25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</row>
    <row r="591" spans="2:39" ht="15.75" customHeight="1" x14ac:dyDescent="0.25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</row>
    <row r="592" spans="2:39" ht="15.75" customHeight="1" x14ac:dyDescent="0.25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</row>
    <row r="593" spans="2:39" ht="15.75" customHeight="1" x14ac:dyDescent="0.25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</row>
    <row r="594" spans="2:39" ht="15.75" customHeight="1" x14ac:dyDescent="0.25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</row>
    <row r="595" spans="2:39" ht="15.75" customHeight="1" x14ac:dyDescent="0.25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</row>
    <row r="596" spans="2:39" ht="15.75" customHeight="1" x14ac:dyDescent="0.25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</row>
    <row r="597" spans="2:39" ht="15.75" customHeight="1" x14ac:dyDescent="0.25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</row>
    <row r="598" spans="2:39" ht="15.75" customHeight="1" x14ac:dyDescent="0.25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</row>
    <row r="599" spans="2:39" ht="15.75" customHeight="1" x14ac:dyDescent="0.25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</row>
    <row r="600" spans="2:39" ht="15.75" customHeight="1" x14ac:dyDescent="0.25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</row>
    <row r="601" spans="2:39" ht="15.75" customHeight="1" x14ac:dyDescent="0.25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</row>
    <row r="602" spans="2:39" ht="15.75" customHeight="1" x14ac:dyDescent="0.25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</row>
    <row r="603" spans="2:39" ht="15.75" customHeight="1" x14ac:dyDescent="0.25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</row>
    <row r="604" spans="2:39" ht="15.75" customHeight="1" x14ac:dyDescent="0.25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</row>
    <row r="605" spans="2:39" ht="15.75" customHeight="1" x14ac:dyDescent="0.25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</row>
    <row r="606" spans="2:39" ht="15.75" customHeight="1" x14ac:dyDescent="0.25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</row>
    <row r="607" spans="2:39" ht="15.75" customHeight="1" x14ac:dyDescent="0.25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</row>
    <row r="608" spans="2:39" ht="15.75" customHeight="1" x14ac:dyDescent="0.25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</row>
    <row r="609" spans="2:39" ht="15.75" customHeight="1" x14ac:dyDescent="0.25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</row>
    <row r="610" spans="2:39" ht="15.75" customHeight="1" x14ac:dyDescent="0.25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</row>
    <row r="611" spans="2:39" ht="15.75" customHeight="1" x14ac:dyDescent="0.25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</row>
    <row r="612" spans="2:39" ht="15.75" customHeight="1" x14ac:dyDescent="0.25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</row>
    <row r="613" spans="2:39" ht="15.75" customHeight="1" x14ac:dyDescent="0.25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</row>
    <row r="614" spans="2:39" ht="15.75" customHeight="1" x14ac:dyDescent="0.25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</row>
    <row r="615" spans="2:39" ht="15.75" customHeight="1" x14ac:dyDescent="0.25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</row>
    <row r="616" spans="2:39" ht="15.75" customHeight="1" x14ac:dyDescent="0.25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</row>
    <row r="617" spans="2:39" ht="15.75" customHeight="1" x14ac:dyDescent="0.25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</row>
    <row r="618" spans="2:39" ht="15.75" customHeight="1" x14ac:dyDescent="0.25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</row>
    <row r="619" spans="2:39" ht="15.75" customHeight="1" x14ac:dyDescent="0.25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</row>
    <row r="620" spans="2:39" ht="15.75" customHeight="1" x14ac:dyDescent="0.25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</row>
    <row r="621" spans="2:39" ht="15.75" customHeight="1" x14ac:dyDescent="0.25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</row>
    <row r="622" spans="2:39" ht="15.75" customHeight="1" x14ac:dyDescent="0.25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</row>
    <row r="623" spans="2:39" ht="15.75" customHeight="1" x14ac:dyDescent="0.25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</row>
    <row r="624" spans="2:39" ht="15.75" customHeight="1" x14ac:dyDescent="0.25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</row>
    <row r="625" spans="2:39" ht="15.75" customHeight="1" x14ac:dyDescent="0.25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</row>
    <row r="626" spans="2:39" ht="15.75" customHeight="1" x14ac:dyDescent="0.25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</row>
    <row r="627" spans="2:39" ht="15.75" customHeight="1" x14ac:dyDescent="0.25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</row>
    <row r="628" spans="2:39" ht="15.75" customHeight="1" x14ac:dyDescent="0.25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</row>
    <row r="629" spans="2:39" ht="15.75" customHeight="1" x14ac:dyDescent="0.25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</row>
    <row r="630" spans="2:39" ht="15.75" customHeight="1" x14ac:dyDescent="0.25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</row>
    <row r="631" spans="2:39" ht="15.75" customHeight="1" x14ac:dyDescent="0.25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</row>
    <row r="632" spans="2:39" ht="15.75" customHeight="1" x14ac:dyDescent="0.25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</row>
    <row r="633" spans="2:39" ht="15.75" customHeight="1" x14ac:dyDescent="0.25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</row>
    <row r="634" spans="2:39" ht="15.75" customHeight="1" x14ac:dyDescent="0.25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</row>
    <row r="635" spans="2:39" ht="15.75" customHeight="1" x14ac:dyDescent="0.25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</row>
    <row r="636" spans="2:39" ht="15.75" customHeight="1" x14ac:dyDescent="0.25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</row>
    <row r="637" spans="2:39" ht="15.75" customHeight="1" x14ac:dyDescent="0.25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</row>
    <row r="638" spans="2:39" ht="15.75" customHeight="1" x14ac:dyDescent="0.25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</row>
    <row r="639" spans="2:39" ht="15.75" customHeight="1" x14ac:dyDescent="0.25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</row>
    <row r="640" spans="2:39" ht="15.75" customHeight="1" x14ac:dyDescent="0.25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</row>
    <row r="641" spans="2:39" ht="15.75" customHeight="1" x14ac:dyDescent="0.25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</row>
    <row r="642" spans="2:39" ht="15.75" customHeight="1" x14ac:dyDescent="0.25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</row>
    <row r="643" spans="2:39" ht="15.75" customHeight="1" x14ac:dyDescent="0.25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</row>
    <row r="644" spans="2:39" ht="15.75" customHeight="1" x14ac:dyDescent="0.25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</row>
    <row r="645" spans="2:39" ht="15.75" customHeight="1" x14ac:dyDescent="0.25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</row>
    <row r="646" spans="2:39" ht="15.75" customHeight="1" x14ac:dyDescent="0.25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</row>
    <row r="647" spans="2:39" ht="15.75" customHeight="1" x14ac:dyDescent="0.25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</row>
    <row r="648" spans="2:39" ht="15.75" customHeight="1" x14ac:dyDescent="0.25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</row>
    <row r="649" spans="2:39" ht="15.75" customHeight="1" x14ac:dyDescent="0.25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</row>
    <row r="650" spans="2:39" ht="15.75" customHeight="1" x14ac:dyDescent="0.25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</row>
    <row r="651" spans="2:39" ht="15.75" customHeight="1" x14ac:dyDescent="0.25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</row>
    <row r="652" spans="2:39" ht="15.75" customHeight="1" x14ac:dyDescent="0.25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</row>
    <row r="653" spans="2:39" ht="15.75" customHeight="1" x14ac:dyDescent="0.25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</row>
    <row r="654" spans="2:39" ht="15.75" customHeight="1" x14ac:dyDescent="0.25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</row>
    <row r="655" spans="2:39" ht="15.75" customHeight="1" x14ac:dyDescent="0.25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</row>
    <row r="656" spans="2:39" ht="15.75" customHeight="1" x14ac:dyDescent="0.25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</row>
    <row r="657" spans="2:39" ht="15.75" customHeight="1" x14ac:dyDescent="0.25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</row>
    <row r="658" spans="2:39" ht="15.75" customHeight="1" x14ac:dyDescent="0.25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</row>
    <row r="659" spans="2:39" ht="15.75" customHeight="1" x14ac:dyDescent="0.25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</row>
    <row r="660" spans="2:39" ht="15.75" customHeight="1" x14ac:dyDescent="0.25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</row>
    <row r="661" spans="2:39" ht="15.75" customHeight="1" x14ac:dyDescent="0.25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</row>
    <row r="662" spans="2:39" ht="15.75" customHeight="1" x14ac:dyDescent="0.25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</row>
    <row r="663" spans="2:39" ht="15.75" customHeight="1" x14ac:dyDescent="0.25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</row>
    <row r="664" spans="2:39" ht="15.75" customHeight="1" x14ac:dyDescent="0.25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</row>
    <row r="665" spans="2:39" ht="15.75" customHeight="1" x14ac:dyDescent="0.25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</row>
    <row r="666" spans="2:39" ht="15.75" customHeight="1" x14ac:dyDescent="0.25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</row>
    <row r="667" spans="2:39" ht="15.75" customHeight="1" x14ac:dyDescent="0.25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</row>
    <row r="668" spans="2:39" ht="15.75" customHeight="1" x14ac:dyDescent="0.25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</row>
    <row r="669" spans="2:39" ht="15.75" customHeight="1" x14ac:dyDescent="0.25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</row>
    <row r="670" spans="2:39" ht="15.75" customHeight="1" x14ac:dyDescent="0.25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</row>
    <row r="671" spans="2:39" ht="15.75" customHeight="1" x14ac:dyDescent="0.25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</row>
    <row r="672" spans="2:39" ht="15.75" customHeight="1" x14ac:dyDescent="0.25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</row>
    <row r="673" spans="2:39" ht="15.75" customHeight="1" x14ac:dyDescent="0.25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</row>
    <row r="674" spans="2:39" ht="15.75" customHeight="1" x14ac:dyDescent="0.25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</row>
    <row r="675" spans="2:39" ht="15.75" customHeight="1" x14ac:dyDescent="0.25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</row>
    <row r="676" spans="2:39" ht="15.75" customHeight="1" x14ac:dyDescent="0.25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</row>
    <row r="677" spans="2:39" ht="15.75" customHeight="1" x14ac:dyDescent="0.25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</row>
    <row r="678" spans="2:39" ht="15.75" customHeight="1" x14ac:dyDescent="0.25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</row>
    <row r="679" spans="2:39" ht="15.75" customHeight="1" x14ac:dyDescent="0.25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</row>
    <row r="680" spans="2:39" ht="15.75" customHeight="1" x14ac:dyDescent="0.25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</row>
    <row r="681" spans="2:39" ht="15.75" customHeight="1" x14ac:dyDescent="0.25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</row>
    <row r="682" spans="2:39" ht="15.75" customHeight="1" x14ac:dyDescent="0.25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</row>
    <row r="683" spans="2:39" ht="15.75" customHeight="1" x14ac:dyDescent="0.25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</row>
    <row r="684" spans="2:39" ht="15.75" customHeight="1" x14ac:dyDescent="0.25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</row>
    <row r="685" spans="2:39" ht="15.75" customHeight="1" x14ac:dyDescent="0.25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</row>
    <row r="686" spans="2:39" ht="15.75" customHeight="1" x14ac:dyDescent="0.25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</row>
    <row r="687" spans="2:39" ht="15.75" customHeight="1" x14ac:dyDescent="0.25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</row>
    <row r="688" spans="2:39" ht="15.75" customHeight="1" x14ac:dyDescent="0.25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</row>
    <row r="689" spans="2:39" ht="15.75" customHeight="1" x14ac:dyDescent="0.25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</row>
    <row r="690" spans="2:39" ht="15.75" customHeight="1" x14ac:dyDescent="0.25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</row>
    <row r="691" spans="2:39" ht="15.75" customHeight="1" x14ac:dyDescent="0.25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</row>
    <row r="692" spans="2:39" ht="15.75" customHeight="1" x14ac:dyDescent="0.25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</row>
    <row r="693" spans="2:39" ht="15.75" customHeight="1" x14ac:dyDescent="0.25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</row>
    <row r="694" spans="2:39" ht="15.75" customHeight="1" x14ac:dyDescent="0.25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</row>
    <row r="695" spans="2:39" ht="15.75" customHeight="1" x14ac:dyDescent="0.25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</row>
    <row r="696" spans="2:39" ht="15.75" customHeight="1" x14ac:dyDescent="0.25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</row>
    <row r="697" spans="2:39" ht="15.75" customHeight="1" x14ac:dyDescent="0.25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</row>
    <row r="698" spans="2:39" ht="15.75" customHeight="1" x14ac:dyDescent="0.25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</row>
    <row r="699" spans="2:39" ht="15.75" customHeight="1" x14ac:dyDescent="0.25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</row>
    <row r="700" spans="2:39" ht="15.75" customHeight="1" x14ac:dyDescent="0.25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</row>
    <row r="701" spans="2:39" ht="15.75" customHeight="1" x14ac:dyDescent="0.25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</row>
    <row r="702" spans="2:39" ht="15.75" customHeight="1" x14ac:dyDescent="0.25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</row>
    <row r="703" spans="2:39" ht="15.75" customHeight="1" x14ac:dyDescent="0.25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</row>
    <row r="704" spans="2:39" ht="15.75" customHeight="1" x14ac:dyDescent="0.25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</row>
    <row r="705" spans="2:39" ht="15.75" customHeight="1" x14ac:dyDescent="0.25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</row>
    <row r="706" spans="2:39" ht="15.75" customHeight="1" x14ac:dyDescent="0.25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</row>
    <row r="707" spans="2:39" ht="15.75" customHeight="1" x14ac:dyDescent="0.25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</row>
    <row r="708" spans="2:39" ht="15.75" customHeight="1" x14ac:dyDescent="0.25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</row>
    <row r="709" spans="2:39" ht="15.75" customHeight="1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</row>
    <row r="710" spans="2:39" ht="15.75" customHeight="1" x14ac:dyDescent="0.25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</row>
    <row r="711" spans="2:39" ht="15.75" customHeight="1" x14ac:dyDescent="0.25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</row>
    <row r="712" spans="2:39" ht="15.75" customHeight="1" x14ac:dyDescent="0.25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</row>
    <row r="713" spans="2:39" ht="15.75" customHeight="1" x14ac:dyDescent="0.25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</row>
    <row r="714" spans="2:39" ht="15.75" customHeight="1" x14ac:dyDescent="0.25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</row>
    <row r="715" spans="2:39" ht="15.75" customHeight="1" x14ac:dyDescent="0.2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</row>
    <row r="716" spans="2:39" ht="15.75" customHeight="1" x14ac:dyDescent="0.25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</row>
    <row r="717" spans="2:39" ht="15.75" customHeight="1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</row>
    <row r="718" spans="2:39" ht="15.75" customHeight="1" x14ac:dyDescent="0.25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</row>
    <row r="719" spans="2:39" ht="15.75" customHeight="1" x14ac:dyDescent="0.25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</row>
    <row r="720" spans="2:39" ht="15.75" customHeight="1" x14ac:dyDescent="0.25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</row>
    <row r="721" spans="2:39" ht="15.75" customHeight="1" x14ac:dyDescent="0.25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</row>
    <row r="722" spans="2:39" ht="15.75" customHeight="1" x14ac:dyDescent="0.25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</row>
    <row r="723" spans="2:39" ht="15.75" customHeight="1" x14ac:dyDescent="0.25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</row>
    <row r="724" spans="2:39" ht="15.75" customHeight="1" x14ac:dyDescent="0.25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</row>
    <row r="725" spans="2:39" ht="15.75" customHeight="1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</row>
    <row r="726" spans="2:39" ht="15.75" customHeight="1" x14ac:dyDescent="0.25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</row>
    <row r="727" spans="2:39" ht="15.75" customHeight="1" x14ac:dyDescent="0.25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</row>
    <row r="728" spans="2:39" ht="15.75" customHeight="1" x14ac:dyDescent="0.25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</row>
    <row r="729" spans="2:39" ht="15.75" customHeight="1" x14ac:dyDescent="0.25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</row>
    <row r="730" spans="2:39" ht="15.75" customHeight="1" x14ac:dyDescent="0.25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</row>
    <row r="731" spans="2:39" ht="15.75" customHeight="1" x14ac:dyDescent="0.25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</row>
    <row r="732" spans="2:39" ht="15.75" customHeight="1" x14ac:dyDescent="0.25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</row>
    <row r="733" spans="2:39" ht="15.75" customHeight="1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</row>
    <row r="734" spans="2:39" ht="15.75" customHeight="1" x14ac:dyDescent="0.25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</row>
    <row r="735" spans="2:39" ht="15.75" customHeight="1" x14ac:dyDescent="0.2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</row>
    <row r="736" spans="2:39" ht="15.75" customHeight="1" x14ac:dyDescent="0.25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</row>
    <row r="737" spans="2:39" ht="15.75" customHeight="1" x14ac:dyDescent="0.25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</row>
    <row r="738" spans="2:39" ht="15.75" customHeight="1" x14ac:dyDescent="0.25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</row>
    <row r="739" spans="2:39" ht="15.75" customHeight="1" x14ac:dyDescent="0.25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</row>
    <row r="740" spans="2:39" ht="15.75" customHeight="1" x14ac:dyDescent="0.25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</row>
    <row r="741" spans="2:39" ht="15.75" customHeight="1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</row>
    <row r="742" spans="2:39" ht="15.75" customHeight="1" x14ac:dyDescent="0.25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</row>
    <row r="743" spans="2:39" ht="15.75" customHeight="1" x14ac:dyDescent="0.25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</row>
    <row r="744" spans="2:39" ht="15.75" customHeight="1" x14ac:dyDescent="0.25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</row>
    <row r="745" spans="2:39" ht="15.75" customHeight="1" x14ac:dyDescent="0.2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</row>
    <row r="746" spans="2:39" ht="15.75" customHeight="1" x14ac:dyDescent="0.25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</row>
    <row r="747" spans="2:39" ht="15.75" customHeight="1" x14ac:dyDescent="0.25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</row>
    <row r="748" spans="2:39" ht="15.75" customHeight="1" x14ac:dyDescent="0.25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</row>
    <row r="749" spans="2:39" ht="15.75" customHeight="1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</row>
    <row r="750" spans="2:39" ht="15.75" customHeight="1" x14ac:dyDescent="0.25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</row>
    <row r="751" spans="2:39" ht="15.75" customHeight="1" x14ac:dyDescent="0.25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</row>
    <row r="752" spans="2:39" ht="15.75" customHeight="1" x14ac:dyDescent="0.25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</row>
    <row r="753" spans="2:39" ht="15.75" customHeight="1" x14ac:dyDescent="0.25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</row>
    <row r="754" spans="2:39" ht="15.75" customHeight="1" x14ac:dyDescent="0.25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</row>
    <row r="755" spans="2:39" ht="15.75" customHeight="1" x14ac:dyDescent="0.2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</row>
    <row r="756" spans="2:39" ht="15.75" customHeight="1" x14ac:dyDescent="0.25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</row>
    <row r="757" spans="2:39" ht="15.75" customHeight="1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</row>
    <row r="758" spans="2:39" ht="15.75" customHeight="1" x14ac:dyDescent="0.25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</row>
    <row r="759" spans="2:39" ht="15.75" customHeight="1" x14ac:dyDescent="0.25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</row>
    <row r="760" spans="2:39" ht="15.75" customHeight="1" x14ac:dyDescent="0.25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</row>
    <row r="761" spans="2:39" ht="15.75" customHeight="1" x14ac:dyDescent="0.25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</row>
    <row r="762" spans="2:39" ht="15.75" customHeight="1" x14ac:dyDescent="0.25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</row>
    <row r="763" spans="2:39" ht="15.75" customHeight="1" x14ac:dyDescent="0.25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</row>
    <row r="764" spans="2:39" ht="15.75" customHeight="1" x14ac:dyDescent="0.25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</row>
    <row r="765" spans="2:39" ht="15.75" customHeight="1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</row>
    <row r="766" spans="2:39" ht="15.75" customHeight="1" x14ac:dyDescent="0.25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</row>
    <row r="767" spans="2:39" ht="15.75" customHeight="1" x14ac:dyDescent="0.25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</row>
    <row r="768" spans="2:39" ht="15.75" customHeight="1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</row>
    <row r="769" spans="2:39" ht="15.75" customHeight="1" x14ac:dyDescent="0.25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</row>
    <row r="770" spans="2:39" ht="15.75" customHeight="1" x14ac:dyDescent="0.25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</row>
    <row r="771" spans="2:39" ht="15.75" customHeight="1" x14ac:dyDescent="0.25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</row>
    <row r="772" spans="2:39" ht="15.75" customHeight="1" x14ac:dyDescent="0.25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</row>
    <row r="773" spans="2:39" ht="15.75" customHeight="1" x14ac:dyDescent="0.25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</row>
    <row r="774" spans="2:39" ht="15.75" customHeight="1" x14ac:dyDescent="0.25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</row>
    <row r="775" spans="2:39" ht="15.75" customHeight="1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</row>
    <row r="776" spans="2:39" ht="15.75" customHeight="1" x14ac:dyDescent="0.25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</row>
    <row r="777" spans="2:39" ht="15.75" customHeight="1" x14ac:dyDescent="0.25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</row>
    <row r="778" spans="2:39" ht="15.75" customHeight="1" x14ac:dyDescent="0.25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</row>
    <row r="779" spans="2:39" ht="15.75" customHeight="1" x14ac:dyDescent="0.25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</row>
    <row r="780" spans="2:39" ht="15.75" customHeight="1" x14ac:dyDescent="0.25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</row>
    <row r="781" spans="2:39" ht="15.75" customHeight="1" x14ac:dyDescent="0.25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</row>
    <row r="782" spans="2:39" ht="15.75" customHeight="1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</row>
    <row r="783" spans="2:39" ht="15.75" customHeight="1" x14ac:dyDescent="0.25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</row>
    <row r="784" spans="2:39" ht="15.75" customHeight="1" x14ac:dyDescent="0.25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</row>
    <row r="785" spans="2:39" ht="15.75" customHeight="1" x14ac:dyDescent="0.2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</row>
    <row r="786" spans="2:39" ht="15.75" customHeight="1" x14ac:dyDescent="0.25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</row>
    <row r="787" spans="2:39" ht="15.75" customHeight="1" x14ac:dyDescent="0.25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</row>
    <row r="788" spans="2:39" ht="15.75" customHeight="1" x14ac:dyDescent="0.25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</row>
    <row r="789" spans="2:39" ht="15.75" customHeight="1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</row>
    <row r="790" spans="2:39" ht="15.75" customHeight="1" x14ac:dyDescent="0.25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</row>
    <row r="791" spans="2:39" ht="15.75" customHeight="1" x14ac:dyDescent="0.25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</row>
    <row r="792" spans="2:39" ht="15.75" customHeight="1" x14ac:dyDescent="0.25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</row>
    <row r="793" spans="2:39" ht="15.75" customHeight="1" x14ac:dyDescent="0.25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</row>
    <row r="794" spans="2:39" ht="15.75" customHeight="1" x14ac:dyDescent="0.25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</row>
    <row r="795" spans="2:39" ht="15.75" customHeight="1" x14ac:dyDescent="0.2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</row>
    <row r="796" spans="2:39" ht="15.75" customHeight="1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</row>
    <row r="797" spans="2:39" ht="15.75" customHeight="1" x14ac:dyDescent="0.25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</row>
    <row r="798" spans="2:39" ht="15.75" customHeight="1" x14ac:dyDescent="0.25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</row>
    <row r="799" spans="2:39" ht="15.75" customHeight="1" x14ac:dyDescent="0.25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</row>
    <row r="800" spans="2:39" ht="15.75" customHeight="1" x14ac:dyDescent="0.25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</row>
    <row r="801" spans="2:39" ht="15.75" customHeight="1" x14ac:dyDescent="0.25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</row>
    <row r="802" spans="2:39" ht="15.75" customHeight="1" x14ac:dyDescent="0.25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</row>
    <row r="803" spans="2:39" ht="15.75" customHeight="1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</row>
    <row r="804" spans="2:39" ht="15.75" customHeight="1" x14ac:dyDescent="0.25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</row>
    <row r="805" spans="2:39" ht="15.75" customHeight="1" x14ac:dyDescent="0.2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</row>
    <row r="806" spans="2:39" ht="15.75" customHeight="1" x14ac:dyDescent="0.25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</row>
    <row r="807" spans="2:39" ht="15.75" customHeight="1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</row>
    <row r="808" spans="2:39" ht="15.75" customHeight="1" x14ac:dyDescent="0.25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</row>
    <row r="809" spans="2:39" ht="15.75" customHeight="1" x14ac:dyDescent="0.25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</row>
    <row r="810" spans="2:39" ht="15.75" customHeight="1" x14ac:dyDescent="0.25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</row>
    <row r="811" spans="2:39" ht="15.75" customHeight="1" x14ac:dyDescent="0.25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</row>
    <row r="812" spans="2:39" ht="15.75" customHeight="1" x14ac:dyDescent="0.25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</row>
    <row r="813" spans="2:39" ht="15.75" customHeight="1" x14ac:dyDescent="0.25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</row>
    <row r="814" spans="2:39" ht="15.75" customHeight="1" x14ac:dyDescent="0.25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</row>
    <row r="815" spans="2:39" ht="15.75" customHeight="1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</row>
    <row r="816" spans="2:39" ht="15.75" customHeight="1" x14ac:dyDescent="0.25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</row>
    <row r="817" spans="2:39" ht="15.75" customHeight="1" x14ac:dyDescent="0.25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</row>
    <row r="818" spans="2:39" ht="15.75" customHeight="1" x14ac:dyDescent="0.25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</row>
    <row r="819" spans="2:39" ht="15.75" customHeight="1" x14ac:dyDescent="0.25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</row>
    <row r="820" spans="2:39" ht="15.75" customHeight="1" x14ac:dyDescent="0.25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</row>
    <row r="821" spans="2:39" ht="15.75" customHeight="1" x14ac:dyDescent="0.25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</row>
    <row r="822" spans="2:39" ht="15.75" customHeight="1" x14ac:dyDescent="0.25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</row>
    <row r="823" spans="2:39" ht="15.75" customHeight="1" x14ac:dyDescent="0.25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</row>
    <row r="824" spans="2:39" ht="15.75" customHeight="1" x14ac:dyDescent="0.25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</row>
    <row r="825" spans="2:39" ht="15.75" customHeight="1" x14ac:dyDescent="0.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</row>
    <row r="826" spans="2:39" ht="15.75" customHeight="1" x14ac:dyDescent="0.25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</row>
    <row r="827" spans="2:39" ht="15.75" customHeight="1" x14ac:dyDescent="0.25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</row>
    <row r="828" spans="2:39" ht="15.75" customHeight="1" x14ac:dyDescent="0.25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</row>
    <row r="829" spans="2:39" ht="15.75" customHeight="1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</row>
    <row r="830" spans="2:39" ht="15.75" customHeight="1" x14ac:dyDescent="0.25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</row>
    <row r="831" spans="2:39" ht="15.75" customHeight="1" x14ac:dyDescent="0.25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</row>
    <row r="832" spans="2:39" ht="15.75" customHeight="1" x14ac:dyDescent="0.25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</row>
    <row r="833" spans="2:39" ht="15.75" customHeight="1" x14ac:dyDescent="0.25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</row>
    <row r="834" spans="2:39" ht="15.75" customHeight="1" x14ac:dyDescent="0.25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</row>
    <row r="835" spans="2:39" ht="15.75" customHeight="1" x14ac:dyDescent="0.2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</row>
    <row r="836" spans="2:39" ht="15.75" customHeight="1" x14ac:dyDescent="0.25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</row>
    <row r="837" spans="2:39" ht="15.75" customHeight="1" x14ac:dyDescent="0.25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</row>
    <row r="838" spans="2:39" ht="15.75" customHeight="1" x14ac:dyDescent="0.25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</row>
    <row r="839" spans="2:39" ht="15.75" customHeight="1" x14ac:dyDescent="0.25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</row>
    <row r="840" spans="2:39" ht="15.75" customHeight="1" x14ac:dyDescent="0.25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</row>
    <row r="841" spans="2:39" ht="15.75" customHeight="1" x14ac:dyDescent="0.25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</row>
    <row r="842" spans="2:39" ht="15.75" customHeight="1" x14ac:dyDescent="0.25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</row>
    <row r="843" spans="2:39" ht="15.75" customHeight="1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</row>
    <row r="844" spans="2:39" ht="15.75" customHeight="1" x14ac:dyDescent="0.25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</row>
    <row r="845" spans="2:39" ht="15.75" customHeight="1" x14ac:dyDescent="0.2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</row>
    <row r="846" spans="2:39" ht="15.75" customHeight="1" x14ac:dyDescent="0.25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</row>
    <row r="847" spans="2:39" ht="15.75" customHeight="1" x14ac:dyDescent="0.25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</row>
    <row r="848" spans="2:39" ht="15.75" customHeight="1" x14ac:dyDescent="0.25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</row>
    <row r="849" spans="2:39" ht="15.75" customHeight="1" x14ac:dyDescent="0.25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</row>
    <row r="850" spans="2:39" ht="15.75" customHeight="1" x14ac:dyDescent="0.25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</row>
    <row r="851" spans="2:39" ht="15.75" customHeight="1" x14ac:dyDescent="0.25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</row>
    <row r="852" spans="2:39" ht="15.75" customHeight="1" x14ac:dyDescent="0.25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</row>
    <row r="853" spans="2:39" ht="15.75" customHeight="1" x14ac:dyDescent="0.25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</row>
    <row r="854" spans="2:39" ht="15.75" customHeight="1" x14ac:dyDescent="0.25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</row>
    <row r="855" spans="2:39" ht="15.75" customHeight="1" x14ac:dyDescent="0.2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</row>
    <row r="856" spans="2:39" ht="15.75" customHeight="1" x14ac:dyDescent="0.25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</row>
    <row r="857" spans="2:39" ht="15.75" customHeight="1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</row>
    <row r="858" spans="2:39" ht="15.75" customHeight="1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</row>
    <row r="859" spans="2:39" ht="15.75" customHeight="1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</row>
    <row r="860" spans="2:39" ht="15.75" customHeight="1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</row>
    <row r="861" spans="2:39" ht="15.75" customHeight="1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</row>
    <row r="862" spans="2:39" ht="15.75" customHeight="1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</row>
    <row r="863" spans="2:39" ht="15.75" customHeight="1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</row>
    <row r="864" spans="2:39" ht="15.75" customHeight="1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</row>
    <row r="865" spans="2:39" ht="15.75" customHeight="1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</row>
    <row r="866" spans="2:39" ht="15.75" customHeight="1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</row>
    <row r="867" spans="2:39" ht="15.75" customHeight="1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</row>
    <row r="868" spans="2:39" ht="15.75" customHeight="1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</row>
    <row r="869" spans="2:39" ht="15.75" customHeight="1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</row>
    <row r="870" spans="2:39" ht="15.75" customHeight="1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</row>
    <row r="871" spans="2:39" ht="15.75" customHeight="1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</row>
    <row r="872" spans="2:39" ht="15.75" customHeight="1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</row>
    <row r="873" spans="2:39" ht="15.75" customHeight="1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</row>
    <row r="874" spans="2:39" ht="15.75" customHeight="1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</row>
    <row r="875" spans="2:39" ht="15.75" customHeight="1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</row>
    <row r="876" spans="2:39" ht="15.75" customHeight="1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</row>
    <row r="877" spans="2:39" ht="15.75" customHeight="1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</row>
    <row r="878" spans="2:39" ht="15.75" customHeight="1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</row>
    <row r="879" spans="2:39" ht="15.75" customHeight="1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</row>
    <row r="880" spans="2:39" ht="15.75" customHeight="1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</row>
    <row r="881" spans="2:39" ht="15.75" customHeight="1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</row>
    <row r="882" spans="2:39" ht="15.75" customHeight="1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</row>
    <row r="883" spans="2:39" ht="15.75" customHeight="1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</row>
    <row r="884" spans="2:39" ht="15.75" customHeight="1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</row>
    <row r="885" spans="2:39" ht="15.75" customHeight="1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</row>
    <row r="886" spans="2:39" ht="15.75" customHeight="1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</row>
    <row r="887" spans="2:39" ht="15.75" customHeight="1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</row>
    <row r="888" spans="2:39" ht="15.75" customHeight="1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</row>
    <row r="889" spans="2:39" ht="15.75" customHeight="1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</row>
    <row r="890" spans="2:39" ht="15.75" customHeight="1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</row>
    <row r="891" spans="2:39" ht="15.75" customHeight="1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</row>
    <row r="892" spans="2:39" ht="15.75" customHeight="1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</row>
    <row r="893" spans="2:39" ht="15.75" customHeight="1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</row>
    <row r="894" spans="2:39" ht="15.75" customHeight="1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</row>
    <row r="895" spans="2:39" ht="15.75" customHeight="1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</row>
    <row r="896" spans="2:39" ht="15.75" customHeight="1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</row>
    <row r="897" spans="2:39" ht="15.75" customHeight="1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</row>
    <row r="898" spans="2:39" ht="15.75" customHeight="1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</row>
    <row r="899" spans="2:39" ht="15.75" customHeight="1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</row>
    <row r="900" spans="2:39" ht="15.75" customHeight="1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</row>
    <row r="901" spans="2:39" ht="15.75" customHeight="1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</row>
    <row r="902" spans="2:39" ht="15.75" customHeight="1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</row>
    <row r="903" spans="2:39" ht="15.75" customHeight="1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</row>
    <row r="904" spans="2:39" ht="15.75" customHeight="1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</row>
    <row r="905" spans="2:39" ht="15.75" customHeight="1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</row>
    <row r="906" spans="2:39" ht="15.75" customHeight="1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</row>
    <row r="907" spans="2:39" ht="15.75" customHeight="1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</row>
    <row r="908" spans="2:39" ht="15.75" customHeight="1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</row>
    <row r="909" spans="2:39" ht="15.75" customHeight="1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</row>
    <row r="910" spans="2:39" ht="15.75" customHeight="1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</row>
    <row r="911" spans="2:39" ht="15.75" customHeight="1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</row>
    <row r="912" spans="2:39" ht="15.75" customHeight="1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</row>
    <row r="913" spans="2:39" ht="15.75" customHeight="1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</row>
    <row r="914" spans="2:39" ht="15.75" customHeight="1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</row>
    <row r="915" spans="2:39" ht="15.75" customHeight="1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</row>
    <row r="916" spans="2:39" ht="15.75" customHeight="1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</row>
    <row r="917" spans="2:39" ht="15.75" customHeight="1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</row>
    <row r="918" spans="2:39" ht="15.75" customHeight="1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</row>
    <row r="919" spans="2:39" ht="15.75" customHeight="1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</row>
    <row r="920" spans="2:39" ht="15.75" customHeight="1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</row>
    <row r="921" spans="2:39" ht="15.75" customHeight="1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</row>
    <row r="922" spans="2:39" ht="15.75" customHeight="1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</row>
    <row r="923" spans="2:39" ht="15.75" customHeight="1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</row>
    <row r="924" spans="2:39" ht="15.75" customHeight="1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</row>
    <row r="925" spans="2:39" ht="15.75" customHeight="1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</row>
    <row r="926" spans="2:39" ht="15.75" customHeight="1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</row>
    <row r="927" spans="2:39" ht="15.75" customHeight="1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</row>
    <row r="928" spans="2:39" ht="15.75" customHeight="1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</row>
    <row r="929" spans="2:39" ht="15.75" customHeight="1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</row>
    <row r="930" spans="2:39" ht="15.75" customHeight="1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</row>
    <row r="931" spans="2:39" ht="15.75" customHeight="1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</row>
    <row r="932" spans="2:39" ht="15.75" customHeight="1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</row>
    <row r="933" spans="2:39" ht="15.75" customHeight="1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</row>
    <row r="934" spans="2:39" ht="15.75" customHeight="1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</row>
    <row r="935" spans="2:39" ht="15.75" customHeight="1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</row>
    <row r="936" spans="2:39" ht="15.75" customHeight="1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</row>
    <row r="937" spans="2:39" ht="15.75" customHeight="1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</row>
    <row r="938" spans="2:39" ht="15.75" customHeight="1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</row>
    <row r="939" spans="2:39" ht="15.75" customHeight="1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</row>
    <row r="940" spans="2:39" ht="15.75" customHeight="1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</row>
    <row r="941" spans="2:39" ht="15.75" customHeight="1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</row>
    <row r="942" spans="2:39" ht="15.75" customHeight="1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</row>
    <row r="943" spans="2:39" ht="15.75" customHeight="1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</row>
    <row r="944" spans="2:39" ht="15.75" customHeight="1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</row>
    <row r="945" spans="2:39" ht="15.75" customHeight="1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</row>
    <row r="946" spans="2:39" ht="15.75" customHeight="1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</row>
    <row r="947" spans="2:39" ht="15.75" customHeight="1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</row>
    <row r="948" spans="2:39" ht="15.75" customHeight="1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</row>
    <row r="949" spans="2:39" ht="15.75" customHeight="1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</row>
    <row r="950" spans="2:39" ht="15.75" customHeight="1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</row>
    <row r="951" spans="2:39" ht="15.75" customHeight="1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</row>
    <row r="952" spans="2:39" ht="15.75" customHeight="1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</row>
    <row r="953" spans="2:39" ht="15.75" customHeight="1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</row>
    <row r="954" spans="2:39" ht="15.75" customHeight="1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</row>
    <row r="955" spans="2:39" ht="15.75" customHeight="1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</row>
    <row r="956" spans="2:39" ht="15.75" customHeight="1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</row>
    <row r="957" spans="2:39" ht="15.75" customHeight="1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</row>
    <row r="958" spans="2:39" ht="15.75" customHeight="1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</row>
    <row r="959" spans="2:39" ht="15.75" customHeight="1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</row>
    <row r="960" spans="2:39" ht="15.75" customHeight="1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</row>
    <row r="961" spans="2:39" ht="15.75" customHeight="1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</row>
    <row r="962" spans="2:39" ht="15.75" customHeight="1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</row>
    <row r="963" spans="2:39" ht="15.75" customHeight="1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</row>
    <row r="964" spans="2:39" ht="15.75" customHeight="1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</row>
    <row r="965" spans="2:39" ht="15.75" customHeight="1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</row>
    <row r="966" spans="2:39" ht="15.75" customHeight="1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</row>
    <row r="967" spans="2:39" ht="15.75" customHeight="1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</row>
    <row r="968" spans="2:39" ht="15.75" customHeight="1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</row>
    <row r="969" spans="2:39" ht="15.75" customHeight="1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</row>
    <row r="970" spans="2:39" ht="15.75" customHeight="1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</row>
    <row r="971" spans="2:39" ht="15.75" customHeight="1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</row>
    <row r="972" spans="2:39" ht="15.75" customHeight="1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</row>
    <row r="973" spans="2:39" ht="15.75" customHeight="1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</row>
    <row r="974" spans="2:39" ht="15.75" customHeight="1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</row>
    <row r="975" spans="2:39" ht="15.75" customHeight="1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</row>
    <row r="976" spans="2:39" ht="15.75" customHeight="1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</row>
    <row r="977" spans="2:39" ht="15.75" customHeight="1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</row>
    <row r="978" spans="2:39" ht="15.75" customHeight="1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</row>
    <row r="979" spans="2:39" ht="15.75" customHeight="1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</row>
    <row r="980" spans="2:39" ht="15.75" customHeight="1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</row>
    <row r="981" spans="2:39" ht="15.75" customHeight="1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</row>
    <row r="982" spans="2:39" ht="15.75" customHeight="1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</row>
    <row r="983" spans="2:39" ht="15.75" customHeight="1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</row>
    <row r="984" spans="2:39" ht="15.75" customHeight="1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</row>
    <row r="985" spans="2:39" ht="15.75" customHeight="1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</row>
    <row r="986" spans="2:39" ht="15.75" customHeight="1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</row>
    <row r="987" spans="2:39" ht="15.75" customHeight="1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</row>
    <row r="988" spans="2:39" ht="15.75" customHeight="1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</row>
    <row r="989" spans="2:39" ht="15.75" customHeight="1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</row>
    <row r="990" spans="2:39" ht="15.75" customHeight="1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</row>
    <row r="991" spans="2:39" ht="15.75" customHeight="1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</row>
    <row r="992" spans="2:39" ht="15.75" customHeight="1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</row>
    <row r="993" spans="2:39" ht="15.75" customHeight="1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</row>
    <row r="994" spans="2:39" ht="15.75" customHeight="1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</row>
    <row r="995" spans="2:39" ht="15.75" customHeight="1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</row>
    <row r="996" spans="2:39" ht="15.75" customHeight="1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</row>
    <row r="997" spans="2:39" ht="15.75" customHeight="1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</row>
    <row r="998" spans="2:39" ht="15.75" customHeight="1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</row>
    <row r="999" spans="2:39" ht="15.75" customHeight="1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</row>
    <row r="1000" spans="2:39" ht="15.75" customHeight="1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</row>
  </sheetData>
  <mergeCells count="10">
    <mergeCell ref="AC4:AE4"/>
    <mergeCell ref="AF4:AI4"/>
    <mergeCell ref="AJ4:AM4"/>
    <mergeCell ref="B4:E4"/>
    <mergeCell ref="F4:I4"/>
    <mergeCell ref="J4:M4"/>
    <mergeCell ref="N4:P4"/>
    <mergeCell ref="Q4:T4"/>
    <mergeCell ref="U4:X4"/>
    <mergeCell ref="Y4:AB4"/>
  </mergeCells>
  <pageMargins left="0.7" right="0.7" top="0.75" bottom="0.75" header="0" footer="0"/>
  <pageSetup scale="61" orientation="landscape" r:id="rId1"/>
  <headerFooter>
    <oddHeader>&amp;LUniversity Level Data&amp;CTable 4B&amp;RFall Enrollment Summary</oddHeader>
    <oddFooter>&amp;LOffice of Institutional Research, UMass Boston</oddFooter>
  </headerFooter>
  <colBreaks count="1" manualBreakCount="1">
    <brk id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1000"/>
  <sheetViews>
    <sheetView workbookViewId="0"/>
  </sheetViews>
  <sheetFormatPr defaultColWidth="14.42578125" defaultRowHeight="15" customHeight="1" x14ac:dyDescent="0.25"/>
  <cols>
    <col min="1" max="1" width="27.28515625" customWidth="1"/>
    <col min="2" max="2" width="5.28515625" customWidth="1"/>
    <col min="3" max="3" width="8.7109375" customWidth="1"/>
    <col min="4" max="4" width="9.7109375" customWidth="1"/>
    <col min="5" max="5" width="6.5703125" customWidth="1"/>
    <col min="6" max="6" width="5.28515625" customWidth="1"/>
    <col min="7" max="7" width="8" customWidth="1"/>
    <col min="8" max="8" width="10.42578125" customWidth="1"/>
    <col min="9" max="9" width="7.5703125" customWidth="1"/>
    <col min="10" max="10" width="5.28515625" customWidth="1"/>
    <col min="11" max="11" width="7.42578125" customWidth="1"/>
    <col min="12" max="12" width="10.140625" customWidth="1"/>
    <col min="13" max="13" width="7.5703125" customWidth="1"/>
    <col min="14" max="14" width="5.28515625" customWidth="1"/>
    <col min="15" max="15" width="8" customWidth="1"/>
    <col min="16" max="16" width="6.5703125" customWidth="1"/>
    <col min="17" max="17" width="5.28515625" customWidth="1"/>
    <col min="18" max="18" width="8.7109375" customWidth="1"/>
    <col min="19" max="19" width="9.5703125" customWidth="1"/>
    <col min="20" max="21" width="7.140625" customWidth="1"/>
    <col min="22" max="22" width="8.7109375" customWidth="1"/>
    <col min="23" max="23" width="11.28515625" customWidth="1"/>
    <col min="24" max="24" width="7.5703125" customWidth="1"/>
    <col min="25" max="25" width="5.28515625" customWidth="1"/>
    <col min="26" max="26" width="8.7109375" customWidth="1"/>
    <col min="27" max="27" width="11.28515625" customWidth="1"/>
    <col min="28" max="28" width="7.140625" customWidth="1"/>
    <col min="29" max="29" width="5.28515625" customWidth="1"/>
    <col min="30" max="30" width="8.7109375" customWidth="1"/>
    <col min="31" max="31" width="6.5703125" customWidth="1"/>
    <col min="32" max="32" width="8.140625" customWidth="1"/>
    <col min="33" max="33" width="8.7109375" customWidth="1"/>
    <col min="34" max="34" width="9.85546875" customWidth="1"/>
    <col min="35" max="35" width="7.28515625" customWidth="1"/>
    <col min="36" max="36" width="7" customWidth="1"/>
    <col min="37" max="37" width="8.7109375" customWidth="1"/>
    <col min="38" max="38" width="9" customWidth="1"/>
    <col min="39" max="39" width="8.140625" customWidth="1"/>
    <col min="40" max="40" width="8.7109375" customWidth="1"/>
  </cols>
  <sheetData>
    <row r="1" spans="1:40" ht="21" x14ac:dyDescent="0.25">
      <c r="B1" s="2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40" ht="18.75" x14ac:dyDescent="0.3">
      <c r="B2" s="54" t="s">
        <v>46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40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52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40" x14ac:dyDescent="0.25">
      <c r="A4" s="25"/>
      <c r="B4" s="84" t="s">
        <v>2</v>
      </c>
      <c r="C4" s="85"/>
      <c r="D4" s="85"/>
      <c r="E4" s="85"/>
      <c r="F4" s="84" t="s">
        <v>3</v>
      </c>
      <c r="G4" s="85"/>
      <c r="H4" s="85"/>
      <c r="I4" s="85"/>
      <c r="J4" s="84" t="s">
        <v>4</v>
      </c>
      <c r="K4" s="85"/>
      <c r="L4" s="85"/>
      <c r="M4" s="85"/>
      <c r="N4" s="84" t="s">
        <v>5</v>
      </c>
      <c r="O4" s="85"/>
      <c r="P4" s="85"/>
      <c r="Q4" s="84" t="s">
        <v>6</v>
      </c>
      <c r="R4" s="85"/>
      <c r="S4" s="85"/>
      <c r="T4" s="85"/>
      <c r="U4" s="84" t="s">
        <v>7</v>
      </c>
      <c r="V4" s="85"/>
      <c r="W4" s="85"/>
      <c r="X4" s="85"/>
      <c r="Y4" s="84" t="s">
        <v>8</v>
      </c>
      <c r="Z4" s="85"/>
      <c r="AA4" s="85"/>
      <c r="AB4" s="85"/>
      <c r="AC4" s="84" t="s">
        <v>9</v>
      </c>
      <c r="AD4" s="85"/>
      <c r="AE4" s="85"/>
      <c r="AF4" s="84" t="s">
        <v>10</v>
      </c>
      <c r="AG4" s="85"/>
      <c r="AH4" s="85"/>
      <c r="AI4" s="85"/>
      <c r="AJ4" s="84" t="s">
        <v>11</v>
      </c>
      <c r="AK4" s="85"/>
      <c r="AL4" s="85"/>
      <c r="AM4" s="85"/>
    </row>
    <row r="5" spans="1:40" ht="15.75" customHeight="1" x14ac:dyDescent="0.25">
      <c r="A5" s="25"/>
      <c r="B5" s="41" t="s">
        <v>40</v>
      </c>
      <c r="C5" s="41" t="s">
        <v>41</v>
      </c>
      <c r="D5" s="41" t="s">
        <v>17</v>
      </c>
      <c r="E5" s="41" t="s">
        <v>11</v>
      </c>
      <c r="F5" s="41" t="s">
        <v>40</v>
      </c>
      <c r="G5" s="41" t="s">
        <v>41</v>
      </c>
      <c r="H5" s="41" t="s">
        <v>17</v>
      </c>
      <c r="I5" s="41" t="s">
        <v>11</v>
      </c>
      <c r="J5" s="41" t="s">
        <v>40</v>
      </c>
      <c r="K5" s="41" t="s">
        <v>41</v>
      </c>
      <c r="L5" s="41" t="s">
        <v>17</v>
      </c>
      <c r="M5" s="41" t="s">
        <v>11</v>
      </c>
      <c r="N5" s="41" t="s">
        <v>40</v>
      </c>
      <c r="O5" s="41" t="s">
        <v>41</v>
      </c>
      <c r="P5" s="41" t="s">
        <v>11</v>
      </c>
      <c r="Q5" s="41" t="s">
        <v>40</v>
      </c>
      <c r="R5" s="41" t="s">
        <v>41</v>
      </c>
      <c r="S5" s="41" t="s">
        <v>17</v>
      </c>
      <c r="T5" s="41" t="s">
        <v>11</v>
      </c>
      <c r="U5" s="41" t="s">
        <v>40</v>
      </c>
      <c r="V5" s="41" t="s">
        <v>41</v>
      </c>
      <c r="W5" s="41" t="s">
        <v>17</v>
      </c>
      <c r="X5" s="41" t="s">
        <v>11</v>
      </c>
      <c r="Y5" s="41" t="s">
        <v>40</v>
      </c>
      <c r="Z5" s="41" t="s">
        <v>41</v>
      </c>
      <c r="AA5" s="41" t="s">
        <v>17</v>
      </c>
      <c r="AB5" s="41" t="s">
        <v>11</v>
      </c>
      <c r="AC5" s="41" t="s">
        <v>40</v>
      </c>
      <c r="AD5" s="41" t="s">
        <v>41</v>
      </c>
      <c r="AE5" s="41" t="s">
        <v>11</v>
      </c>
      <c r="AF5" s="41" t="s">
        <v>40</v>
      </c>
      <c r="AG5" s="41" t="s">
        <v>41</v>
      </c>
      <c r="AH5" s="41" t="s">
        <v>17</v>
      </c>
      <c r="AI5" s="41" t="s">
        <v>11</v>
      </c>
      <c r="AJ5" s="41" t="s">
        <v>40</v>
      </c>
      <c r="AK5" s="41" t="s">
        <v>41</v>
      </c>
      <c r="AL5" s="41" t="s">
        <v>17</v>
      </c>
      <c r="AM5" s="41" t="s">
        <v>11</v>
      </c>
    </row>
    <row r="6" spans="1:40" ht="15.75" x14ac:dyDescent="0.25">
      <c r="A6" s="9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</row>
    <row r="7" spans="1:40" ht="15.75" x14ac:dyDescent="0.25">
      <c r="A7" s="9" t="s">
        <v>18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40" x14ac:dyDescent="0.25">
      <c r="A8" s="14" t="s">
        <v>19</v>
      </c>
      <c r="B8" s="23">
        <v>1</v>
      </c>
      <c r="C8" s="23">
        <v>2</v>
      </c>
      <c r="D8" s="23">
        <v>0</v>
      </c>
      <c r="E8" s="23">
        <f t="shared" ref="E8:E13" si="0">SUM(B8:D8)</f>
        <v>3</v>
      </c>
      <c r="F8" s="23">
        <v>202</v>
      </c>
      <c r="G8" s="23">
        <v>173</v>
      </c>
      <c r="H8" s="23">
        <v>0</v>
      </c>
      <c r="I8" s="23">
        <f t="shared" ref="I8:I13" si="1">SUM(F8:H8)</f>
        <v>375</v>
      </c>
      <c r="J8" s="23">
        <v>123</v>
      </c>
      <c r="K8" s="23">
        <v>192</v>
      </c>
      <c r="L8" s="23">
        <v>0</v>
      </c>
      <c r="M8" s="23">
        <f t="shared" ref="M8:M13" si="2">SUM(J8:L8)</f>
        <v>315</v>
      </c>
      <c r="N8" s="23">
        <v>0</v>
      </c>
      <c r="O8" s="23">
        <v>0</v>
      </c>
      <c r="P8" s="23">
        <f t="shared" ref="P8:P13" si="3">SUM(N8:O8)</f>
        <v>0</v>
      </c>
      <c r="Q8" s="23">
        <v>152</v>
      </c>
      <c r="R8" s="23">
        <v>278</v>
      </c>
      <c r="S8" s="23">
        <v>0</v>
      </c>
      <c r="T8" s="23">
        <f t="shared" ref="T8:T13" si="4">SUM(Q8:S8)</f>
        <v>430</v>
      </c>
      <c r="U8" s="23">
        <v>137</v>
      </c>
      <c r="V8" s="23">
        <v>75</v>
      </c>
      <c r="W8" s="23">
        <v>0</v>
      </c>
      <c r="X8" s="23">
        <f t="shared" ref="X8:X13" si="5">SUM(U8:W8)</f>
        <v>212</v>
      </c>
      <c r="Y8" s="23">
        <v>36</v>
      </c>
      <c r="Z8" s="23">
        <v>47</v>
      </c>
      <c r="AA8" s="23">
        <v>0</v>
      </c>
      <c r="AB8" s="23">
        <f t="shared" ref="AB8:AB13" si="6">SUM(Y8:AA8)</f>
        <v>83</v>
      </c>
      <c r="AC8" s="23">
        <v>25</v>
      </c>
      <c r="AD8" s="23">
        <v>56</v>
      </c>
      <c r="AE8" s="23">
        <f t="shared" ref="AE8:AE13" si="7">SUM(AC8:AD8)</f>
        <v>81</v>
      </c>
      <c r="AF8" s="23">
        <v>297</v>
      </c>
      <c r="AG8" s="23">
        <v>480</v>
      </c>
      <c r="AH8" s="23">
        <v>1</v>
      </c>
      <c r="AI8" s="23">
        <f t="shared" ref="AI8:AI13" si="8">SUM(AF8:AH8)</f>
        <v>778</v>
      </c>
      <c r="AJ8" s="23">
        <v>973</v>
      </c>
      <c r="AK8" s="23">
        <v>1303</v>
      </c>
      <c r="AL8" s="23">
        <v>1</v>
      </c>
      <c r="AM8" s="13">
        <f t="shared" ref="AM8:AM13" si="9">SUM(AJ8:AL8)</f>
        <v>2277</v>
      </c>
      <c r="AN8" s="35"/>
    </row>
    <row r="9" spans="1:40" x14ac:dyDescent="0.25">
      <c r="A9" s="14" t="s">
        <v>20</v>
      </c>
      <c r="B9" s="23">
        <v>0</v>
      </c>
      <c r="C9" s="23">
        <v>1</v>
      </c>
      <c r="D9" s="23">
        <v>0</v>
      </c>
      <c r="E9" s="23">
        <f t="shared" si="0"/>
        <v>1</v>
      </c>
      <c r="F9" s="23">
        <v>99</v>
      </c>
      <c r="G9" s="23">
        <v>79</v>
      </c>
      <c r="H9" s="23">
        <v>0</v>
      </c>
      <c r="I9" s="23">
        <f t="shared" si="1"/>
        <v>178</v>
      </c>
      <c r="J9" s="23">
        <v>79</v>
      </c>
      <c r="K9" s="23">
        <v>131</v>
      </c>
      <c r="L9" s="23">
        <v>0</v>
      </c>
      <c r="M9" s="23">
        <f t="shared" si="2"/>
        <v>210</v>
      </c>
      <c r="N9" s="23">
        <v>0</v>
      </c>
      <c r="O9" s="23">
        <v>0</v>
      </c>
      <c r="P9" s="23">
        <f t="shared" si="3"/>
        <v>0</v>
      </c>
      <c r="Q9" s="23">
        <v>94</v>
      </c>
      <c r="R9" s="23">
        <v>126</v>
      </c>
      <c r="S9" s="23">
        <v>0</v>
      </c>
      <c r="T9" s="23">
        <f t="shared" si="4"/>
        <v>220</v>
      </c>
      <c r="U9" s="23">
        <v>170</v>
      </c>
      <c r="V9" s="23">
        <v>68</v>
      </c>
      <c r="W9" s="23">
        <v>0</v>
      </c>
      <c r="X9" s="23">
        <f t="shared" si="5"/>
        <v>238</v>
      </c>
      <c r="Y9" s="23">
        <v>22</v>
      </c>
      <c r="Z9" s="23">
        <v>26</v>
      </c>
      <c r="AA9" s="23">
        <v>0</v>
      </c>
      <c r="AB9" s="23">
        <f t="shared" si="6"/>
        <v>48</v>
      </c>
      <c r="AC9" s="23">
        <v>10</v>
      </c>
      <c r="AD9" s="23">
        <v>17</v>
      </c>
      <c r="AE9" s="23">
        <f t="shared" si="7"/>
        <v>27</v>
      </c>
      <c r="AF9" s="23">
        <v>165</v>
      </c>
      <c r="AG9" s="23">
        <v>130</v>
      </c>
      <c r="AH9" s="23">
        <v>0</v>
      </c>
      <c r="AI9" s="23">
        <f t="shared" si="8"/>
        <v>295</v>
      </c>
      <c r="AJ9" s="23">
        <v>639</v>
      </c>
      <c r="AK9" s="23">
        <v>578</v>
      </c>
      <c r="AL9" s="23">
        <v>0</v>
      </c>
      <c r="AM9" s="13">
        <f t="shared" si="9"/>
        <v>1217</v>
      </c>
      <c r="AN9" s="35"/>
    </row>
    <row r="10" spans="1:40" x14ac:dyDescent="0.25">
      <c r="A10" s="14" t="s">
        <v>21</v>
      </c>
      <c r="B10" s="23">
        <v>3</v>
      </c>
      <c r="C10" s="23">
        <v>1</v>
      </c>
      <c r="D10" s="23">
        <v>0</v>
      </c>
      <c r="E10" s="23">
        <f t="shared" si="0"/>
        <v>4</v>
      </c>
      <c r="F10" s="23">
        <v>160</v>
      </c>
      <c r="G10" s="23">
        <v>150</v>
      </c>
      <c r="H10" s="23">
        <v>0</v>
      </c>
      <c r="I10" s="23">
        <f t="shared" si="1"/>
        <v>310</v>
      </c>
      <c r="J10" s="23">
        <v>123</v>
      </c>
      <c r="K10" s="23">
        <v>212</v>
      </c>
      <c r="L10" s="23">
        <v>0</v>
      </c>
      <c r="M10" s="23">
        <f t="shared" si="2"/>
        <v>335</v>
      </c>
      <c r="N10" s="23">
        <v>0</v>
      </c>
      <c r="O10" s="23">
        <v>1</v>
      </c>
      <c r="P10" s="23">
        <f t="shared" si="3"/>
        <v>1</v>
      </c>
      <c r="Q10" s="23">
        <v>127</v>
      </c>
      <c r="R10" s="23">
        <v>241</v>
      </c>
      <c r="S10" s="23">
        <v>0</v>
      </c>
      <c r="T10" s="23">
        <f t="shared" si="4"/>
        <v>368</v>
      </c>
      <c r="U10" s="23">
        <v>175</v>
      </c>
      <c r="V10" s="23">
        <v>118</v>
      </c>
      <c r="W10" s="23">
        <v>1</v>
      </c>
      <c r="X10" s="23">
        <f t="shared" si="5"/>
        <v>294</v>
      </c>
      <c r="Y10" s="23">
        <v>33</v>
      </c>
      <c r="Z10" s="23">
        <v>36</v>
      </c>
      <c r="AA10" s="23">
        <v>0</v>
      </c>
      <c r="AB10" s="23">
        <f t="shared" si="6"/>
        <v>69</v>
      </c>
      <c r="AC10" s="23">
        <v>35</v>
      </c>
      <c r="AD10" s="23">
        <v>52</v>
      </c>
      <c r="AE10" s="23">
        <f t="shared" si="7"/>
        <v>87</v>
      </c>
      <c r="AF10" s="23">
        <v>314</v>
      </c>
      <c r="AG10" s="23">
        <v>366</v>
      </c>
      <c r="AH10" s="23">
        <v>1</v>
      </c>
      <c r="AI10" s="23">
        <f t="shared" si="8"/>
        <v>681</v>
      </c>
      <c r="AJ10" s="23">
        <v>970</v>
      </c>
      <c r="AK10" s="23">
        <v>1177</v>
      </c>
      <c r="AL10" s="23">
        <v>2</v>
      </c>
      <c r="AM10" s="13">
        <f t="shared" si="9"/>
        <v>2149</v>
      </c>
      <c r="AN10" s="35"/>
    </row>
    <row r="11" spans="1:40" x14ac:dyDescent="0.25">
      <c r="A11" s="14" t="s">
        <v>22</v>
      </c>
      <c r="B11" s="23">
        <v>1</v>
      </c>
      <c r="C11" s="23">
        <v>0</v>
      </c>
      <c r="D11" s="23">
        <v>0</v>
      </c>
      <c r="E11" s="23">
        <f t="shared" si="0"/>
        <v>1</v>
      </c>
      <c r="F11" s="23">
        <v>144</v>
      </c>
      <c r="G11" s="23">
        <v>165</v>
      </c>
      <c r="H11" s="23">
        <v>0</v>
      </c>
      <c r="I11" s="23">
        <f t="shared" si="1"/>
        <v>309</v>
      </c>
      <c r="J11" s="23">
        <v>144</v>
      </c>
      <c r="K11" s="23">
        <v>224</v>
      </c>
      <c r="L11" s="23">
        <v>2</v>
      </c>
      <c r="M11" s="23">
        <f t="shared" si="2"/>
        <v>370</v>
      </c>
      <c r="N11" s="23">
        <v>0</v>
      </c>
      <c r="O11" s="23">
        <v>1</v>
      </c>
      <c r="P11" s="23">
        <f t="shared" si="3"/>
        <v>1</v>
      </c>
      <c r="Q11" s="23">
        <v>139</v>
      </c>
      <c r="R11" s="23">
        <v>208</v>
      </c>
      <c r="S11" s="23">
        <v>1</v>
      </c>
      <c r="T11" s="23">
        <f t="shared" si="4"/>
        <v>348</v>
      </c>
      <c r="U11" s="23">
        <v>193</v>
      </c>
      <c r="V11" s="23">
        <v>102</v>
      </c>
      <c r="W11" s="23">
        <v>1</v>
      </c>
      <c r="X11" s="23">
        <f t="shared" si="5"/>
        <v>296</v>
      </c>
      <c r="Y11" s="23">
        <v>44</v>
      </c>
      <c r="Z11" s="23">
        <v>47</v>
      </c>
      <c r="AA11" s="23">
        <v>1</v>
      </c>
      <c r="AB11" s="23">
        <f t="shared" si="6"/>
        <v>92</v>
      </c>
      <c r="AC11" s="23">
        <v>19</v>
      </c>
      <c r="AD11" s="23">
        <v>49</v>
      </c>
      <c r="AE11" s="23">
        <f t="shared" si="7"/>
        <v>68</v>
      </c>
      <c r="AF11" s="23">
        <v>412</v>
      </c>
      <c r="AG11" s="23">
        <v>396</v>
      </c>
      <c r="AH11" s="23">
        <v>1</v>
      </c>
      <c r="AI11" s="23">
        <f t="shared" si="8"/>
        <v>809</v>
      </c>
      <c r="AJ11" s="23">
        <v>1096</v>
      </c>
      <c r="AK11" s="23">
        <v>1192</v>
      </c>
      <c r="AL11" s="23">
        <v>6</v>
      </c>
      <c r="AM11" s="13">
        <f t="shared" si="9"/>
        <v>2294</v>
      </c>
      <c r="AN11" s="35"/>
    </row>
    <row r="12" spans="1:40" x14ac:dyDescent="0.25">
      <c r="A12" s="14" t="s">
        <v>23</v>
      </c>
      <c r="B12" s="23">
        <v>0</v>
      </c>
      <c r="C12" s="23">
        <v>2</v>
      </c>
      <c r="D12" s="23">
        <v>0</v>
      </c>
      <c r="E12" s="23">
        <f t="shared" si="0"/>
        <v>2</v>
      </c>
      <c r="F12" s="23">
        <v>136</v>
      </c>
      <c r="G12" s="23">
        <v>151</v>
      </c>
      <c r="H12" s="23">
        <v>3</v>
      </c>
      <c r="I12" s="23">
        <f t="shared" si="1"/>
        <v>290</v>
      </c>
      <c r="J12" s="23">
        <v>115</v>
      </c>
      <c r="K12" s="23">
        <v>180</v>
      </c>
      <c r="L12" s="23">
        <v>0</v>
      </c>
      <c r="M12" s="23">
        <f t="shared" si="2"/>
        <v>295</v>
      </c>
      <c r="N12" s="23">
        <v>1</v>
      </c>
      <c r="O12" s="23">
        <v>0</v>
      </c>
      <c r="P12" s="23">
        <f t="shared" si="3"/>
        <v>1</v>
      </c>
      <c r="Q12" s="23">
        <v>92</v>
      </c>
      <c r="R12" s="23">
        <v>177</v>
      </c>
      <c r="S12" s="23">
        <v>0</v>
      </c>
      <c r="T12" s="23">
        <f t="shared" si="4"/>
        <v>269</v>
      </c>
      <c r="U12" s="23">
        <v>117</v>
      </c>
      <c r="V12" s="23">
        <v>82</v>
      </c>
      <c r="W12" s="23">
        <v>0</v>
      </c>
      <c r="X12" s="23">
        <f t="shared" si="5"/>
        <v>199</v>
      </c>
      <c r="Y12" s="23">
        <v>51</v>
      </c>
      <c r="Z12" s="23">
        <v>43</v>
      </c>
      <c r="AA12" s="23">
        <v>4</v>
      </c>
      <c r="AB12" s="23">
        <f t="shared" si="6"/>
        <v>98</v>
      </c>
      <c r="AC12" s="23">
        <v>25</v>
      </c>
      <c r="AD12" s="23">
        <v>41</v>
      </c>
      <c r="AE12" s="23">
        <f t="shared" si="7"/>
        <v>66</v>
      </c>
      <c r="AF12" s="23">
        <v>321</v>
      </c>
      <c r="AG12" s="23">
        <v>417</v>
      </c>
      <c r="AH12" s="23">
        <v>2</v>
      </c>
      <c r="AI12" s="23">
        <f t="shared" si="8"/>
        <v>740</v>
      </c>
      <c r="AJ12" s="23">
        <v>858</v>
      </c>
      <c r="AK12" s="23">
        <v>1093</v>
      </c>
      <c r="AL12" s="23">
        <v>9</v>
      </c>
      <c r="AM12" s="13">
        <f t="shared" si="9"/>
        <v>1960</v>
      </c>
      <c r="AN12" s="35"/>
    </row>
    <row r="13" spans="1:40" x14ac:dyDescent="0.25">
      <c r="A13" s="21" t="s">
        <v>25</v>
      </c>
      <c r="B13" s="32">
        <v>1</v>
      </c>
      <c r="C13" s="32">
        <v>0</v>
      </c>
      <c r="D13" s="32">
        <v>0</v>
      </c>
      <c r="E13" s="32">
        <f t="shared" si="0"/>
        <v>1</v>
      </c>
      <c r="F13" s="32">
        <v>6</v>
      </c>
      <c r="G13" s="32">
        <v>5</v>
      </c>
      <c r="H13" s="32">
        <v>0</v>
      </c>
      <c r="I13" s="32">
        <f t="shared" si="1"/>
        <v>11</v>
      </c>
      <c r="J13" s="32">
        <v>13</v>
      </c>
      <c r="K13" s="32">
        <v>3</v>
      </c>
      <c r="L13" s="32">
        <v>0</v>
      </c>
      <c r="M13" s="32">
        <f t="shared" si="2"/>
        <v>16</v>
      </c>
      <c r="N13" s="32">
        <v>0</v>
      </c>
      <c r="O13" s="32">
        <v>0</v>
      </c>
      <c r="P13" s="32">
        <f t="shared" si="3"/>
        <v>0</v>
      </c>
      <c r="Q13" s="32">
        <v>6</v>
      </c>
      <c r="R13" s="32">
        <v>3</v>
      </c>
      <c r="S13" s="32">
        <v>0</v>
      </c>
      <c r="T13" s="32">
        <f t="shared" si="4"/>
        <v>9</v>
      </c>
      <c r="U13" s="32">
        <v>10</v>
      </c>
      <c r="V13" s="32">
        <v>20</v>
      </c>
      <c r="W13" s="32">
        <v>0</v>
      </c>
      <c r="X13" s="32">
        <f t="shared" si="5"/>
        <v>30</v>
      </c>
      <c r="Y13" s="32">
        <v>10</v>
      </c>
      <c r="Z13" s="32">
        <v>11</v>
      </c>
      <c r="AA13" s="32">
        <v>3</v>
      </c>
      <c r="AB13" s="32">
        <f t="shared" si="6"/>
        <v>24</v>
      </c>
      <c r="AC13" s="32">
        <v>0</v>
      </c>
      <c r="AD13" s="32">
        <v>1</v>
      </c>
      <c r="AE13" s="32">
        <f t="shared" si="7"/>
        <v>1</v>
      </c>
      <c r="AF13" s="32">
        <v>16</v>
      </c>
      <c r="AG13" s="32">
        <v>12</v>
      </c>
      <c r="AH13" s="32">
        <v>0</v>
      </c>
      <c r="AI13" s="32">
        <f t="shared" si="8"/>
        <v>28</v>
      </c>
      <c r="AJ13" s="32">
        <v>62</v>
      </c>
      <c r="AK13" s="32">
        <v>55</v>
      </c>
      <c r="AL13" s="32">
        <v>3</v>
      </c>
      <c r="AM13" s="32">
        <f t="shared" si="9"/>
        <v>120</v>
      </c>
      <c r="AN13" s="35"/>
    </row>
    <row r="14" spans="1:40" ht="15.75" x14ac:dyDescent="0.25">
      <c r="A14" s="53" t="s">
        <v>26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35"/>
    </row>
    <row r="15" spans="1:40" x14ac:dyDescent="0.25">
      <c r="A15" s="14" t="s">
        <v>27</v>
      </c>
      <c r="B15" s="23">
        <v>0</v>
      </c>
      <c r="C15" s="23">
        <v>2</v>
      </c>
      <c r="D15" s="23">
        <v>0</v>
      </c>
      <c r="E15" s="23">
        <f t="shared" ref="E15:E18" si="10">SUM(B15:D15)</f>
        <v>2</v>
      </c>
      <c r="F15" s="23">
        <v>12</v>
      </c>
      <c r="G15" s="23">
        <v>15</v>
      </c>
      <c r="H15" s="23">
        <v>0</v>
      </c>
      <c r="I15" s="23">
        <f t="shared" ref="I15:I18" si="11">SUM(F15:H15)</f>
        <v>27</v>
      </c>
      <c r="J15" s="23">
        <v>10</v>
      </c>
      <c r="K15" s="23">
        <v>42</v>
      </c>
      <c r="L15" s="23">
        <v>0</v>
      </c>
      <c r="M15" s="23">
        <v>52</v>
      </c>
      <c r="N15" s="23">
        <v>0</v>
      </c>
      <c r="O15" s="23">
        <v>0</v>
      </c>
      <c r="P15" s="23">
        <v>0</v>
      </c>
      <c r="Q15" s="23">
        <v>14</v>
      </c>
      <c r="R15" s="23">
        <v>34</v>
      </c>
      <c r="S15" s="23">
        <v>0</v>
      </c>
      <c r="T15" s="23">
        <v>48</v>
      </c>
      <c r="U15" s="23">
        <v>36</v>
      </c>
      <c r="V15" s="23">
        <v>73</v>
      </c>
      <c r="W15" s="23">
        <v>0</v>
      </c>
      <c r="X15" s="23">
        <v>109</v>
      </c>
      <c r="Y15" s="23">
        <v>4</v>
      </c>
      <c r="Z15" s="23">
        <v>10</v>
      </c>
      <c r="AA15" s="23">
        <v>0</v>
      </c>
      <c r="AB15" s="23">
        <v>14</v>
      </c>
      <c r="AC15" s="23">
        <v>7</v>
      </c>
      <c r="AD15" s="23">
        <v>7</v>
      </c>
      <c r="AE15" s="23">
        <v>14</v>
      </c>
      <c r="AF15" s="23">
        <v>89</v>
      </c>
      <c r="AG15" s="23">
        <v>171</v>
      </c>
      <c r="AH15" s="23">
        <v>0</v>
      </c>
      <c r="AI15" s="23">
        <v>260</v>
      </c>
      <c r="AJ15" s="23">
        <v>172</v>
      </c>
      <c r="AK15" s="23">
        <v>354</v>
      </c>
      <c r="AL15" s="23">
        <v>0</v>
      </c>
      <c r="AM15" s="23">
        <v>526</v>
      </c>
      <c r="AN15" s="35"/>
    </row>
    <row r="16" spans="1:40" x14ac:dyDescent="0.25">
      <c r="A16" s="14" t="s">
        <v>28</v>
      </c>
      <c r="B16" s="23">
        <v>0</v>
      </c>
      <c r="C16" s="23">
        <v>0</v>
      </c>
      <c r="D16" s="23">
        <v>0</v>
      </c>
      <c r="E16" s="23">
        <f t="shared" si="10"/>
        <v>0</v>
      </c>
      <c r="F16" s="23">
        <v>12</v>
      </c>
      <c r="G16" s="23">
        <v>21</v>
      </c>
      <c r="H16" s="23">
        <v>0</v>
      </c>
      <c r="I16" s="23">
        <f t="shared" si="11"/>
        <v>33</v>
      </c>
      <c r="J16" s="23">
        <v>15</v>
      </c>
      <c r="K16" s="23">
        <v>25</v>
      </c>
      <c r="L16" s="23">
        <v>0</v>
      </c>
      <c r="M16" s="23">
        <v>40</v>
      </c>
      <c r="N16" s="23">
        <v>0</v>
      </c>
      <c r="O16" s="23">
        <v>0</v>
      </c>
      <c r="P16" s="23">
        <v>0</v>
      </c>
      <c r="Q16" s="23">
        <v>15</v>
      </c>
      <c r="R16" s="23">
        <v>35</v>
      </c>
      <c r="S16" s="23">
        <v>0</v>
      </c>
      <c r="T16" s="23">
        <v>50</v>
      </c>
      <c r="U16" s="23">
        <v>100</v>
      </c>
      <c r="V16" s="23">
        <v>111</v>
      </c>
      <c r="W16" s="23">
        <v>0</v>
      </c>
      <c r="X16" s="23">
        <v>211</v>
      </c>
      <c r="Y16" s="23">
        <v>7</v>
      </c>
      <c r="Z16" s="23">
        <v>7</v>
      </c>
      <c r="AA16" s="23">
        <v>0</v>
      </c>
      <c r="AB16" s="23">
        <v>14</v>
      </c>
      <c r="AC16" s="23">
        <v>0</v>
      </c>
      <c r="AD16" s="23">
        <v>14</v>
      </c>
      <c r="AE16" s="23">
        <v>14</v>
      </c>
      <c r="AF16" s="23">
        <v>102</v>
      </c>
      <c r="AG16" s="23">
        <v>238</v>
      </c>
      <c r="AH16" s="23">
        <v>0</v>
      </c>
      <c r="AI16" s="23">
        <v>340</v>
      </c>
      <c r="AJ16" s="23">
        <v>251</v>
      </c>
      <c r="AK16" s="23">
        <v>451</v>
      </c>
      <c r="AL16" s="23">
        <v>0</v>
      </c>
      <c r="AM16" s="23">
        <v>702</v>
      </c>
      <c r="AN16" s="35"/>
    </row>
    <row r="17" spans="1:40" x14ac:dyDescent="0.25">
      <c r="A17" s="14" t="s">
        <v>29</v>
      </c>
      <c r="B17" s="23">
        <v>0</v>
      </c>
      <c r="C17" s="23">
        <v>0</v>
      </c>
      <c r="D17" s="23">
        <v>0</v>
      </c>
      <c r="E17" s="23">
        <f t="shared" si="10"/>
        <v>0</v>
      </c>
      <c r="F17" s="23">
        <v>0</v>
      </c>
      <c r="G17" s="23">
        <v>0</v>
      </c>
      <c r="H17" s="23">
        <v>0</v>
      </c>
      <c r="I17" s="23">
        <f t="shared" si="11"/>
        <v>0</v>
      </c>
      <c r="J17" s="23">
        <v>1</v>
      </c>
      <c r="K17" s="23">
        <v>1</v>
      </c>
      <c r="L17" s="23">
        <v>0</v>
      </c>
      <c r="M17" s="23">
        <v>2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3</v>
      </c>
      <c r="V17" s="23">
        <v>6</v>
      </c>
      <c r="W17" s="23">
        <v>1</v>
      </c>
      <c r="X17" s="23">
        <v>10</v>
      </c>
      <c r="Y17" s="23">
        <v>0</v>
      </c>
      <c r="Z17" s="23">
        <v>2</v>
      </c>
      <c r="AA17" s="23">
        <v>0</v>
      </c>
      <c r="AB17" s="23">
        <v>2</v>
      </c>
      <c r="AC17" s="23">
        <v>0</v>
      </c>
      <c r="AD17" s="23">
        <v>1</v>
      </c>
      <c r="AE17" s="23">
        <v>1</v>
      </c>
      <c r="AF17" s="23">
        <v>1</v>
      </c>
      <c r="AG17" s="23">
        <v>7</v>
      </c>
      <c r="AH17" s="23">
        <v>0</v>
      </c>
      <c r="AI17" s="23">
        <v>8</v>
      </c>
      <c r="AJ17" s="23">
        <v>5</v>
      </c>
      <c r="AK17" s="23">
        <v>17</v>
      </c>
      <c r="AL17" s="23">
        <v>1</v>
      </c>
      <c r="AM17" s="23">
        <v>23</v>
      </c>
      <c r="AN17" s="35"/>
    </row>
    <row r="18" spans="1:40" x14ac:dyDescent="0.25">
      <c r="A18" s="17" t="s">
        <v>30</v>
      </c>
      <c r="B18" s="33">
        <f t="shared" ref="B18:D18" si="12">SUM(B8:B17)</f>
        <v>6</v>
      </c>
      <c r="C18" s="33">
        <f t="shared" si="12"/>
        <v>8</v>
      </c>
      <c r="D18" s="33">
        <f t="shared" si="12"/>
        <v>0</v>
      </c>
      <c r="E18" s="33">
        <f t="shared" si="10"/>
        <v>14</v>
      </c>
      <c r="F18" s="33">
        <f t="shared" ref="F18:H18" si="13">SUM(F8:F17)</f>
        <v>771</v>
      </c>
      <c r="G18" s="33">
        <f t="shared" si="13"/>
        <v>759</v>
      </c>
      <c r="H18" s="33">
        <f t="shared" si="13"/>
        <v>3</v>
      </c>
      <c r="I18" s="19">
        <f t="shared" si="11"/>
        <v>1533</v>
      </c>
      <c r="J18" s="33">
        <f t="shared" ref="J18:L18" si="14">SUM(J8:J17)</f>
        <v>623</v>
      </c>
      <c r="K18" s="19">
        <f t="shared" si="14"/>
        <v>1010</v>
      </c>
      <c r="L18" s="33">
        <f t="shared" si="14"/>
        <v>2</v>
      </c>
      <c r="M18" s="19">
        <f>SUM(J18:L18)</f>
        <v>1635</v>
      </c>
      <c r="N18" s="33">
        <f t="shared" ref="N18:AM18" si="15">SUM(N8:N17)</f>
        <v>1</v>
      </c>
      <c r="O18" s="33">
        <f t="shared" si="15"/>
        <v>2</v>
      </c>
      <c r="P18" s="33">
        <f t="shared" si="15"/>
        <v>3</v>
      </c>
      <c r="Q18" s="33">
        <f t="shared" si="15"/>
        <v>639</v>
      </c>
      <c r="R18" s="19">
        <f t="shared" si="15"/>
        <v>1102</v>
      </c>
      <c r="S18" s="33">
        <f t="shared" si="15"/>
        <v>1</v>
      </c>
      <c r="T18" s="19">
        <f t="shared" si="15"/>
        <v>1742</v>
      </c>
      <c r="U18" s="33">
        <f t="shared" si="15"/>
        <v>941</v>
      </c>
      <c r="V18" s="33">
        <f t="shared" si="15"/>
        <v>655</v>
      </c>
      <c r="W18" s="33">
        <f t="shared" si="15"/>
        <v>3</v>
      </c>
      <c r="X18" s="19">
        <f t="shared" si="15"/>
        <v>1599</v>
      </c>
      <c r="Y18" s="33">
        <f t="shared" si="15"/>
        <v>207</v>
      </c>
      <c r="Z18" s="33">
        <f t="shared" si="15"/>
        <v>229</v>
      </c>
      <c r="AA18" s="33">
        <f t="shared" si="15"/>
        <v>8</v>
      </c>
      <c r="AB18" s="33">
        <f t="shared" si="15"/>
        <v>444</v>
      </c>
      <c r="AC18" s="33">
        <f t="shared" si="15"/>
        <v>121</v>
      </c>
      <c r="AD18" s="33">
        <f t="shared" si="15"/>
        <v>238</v>
      </c>
      <c r="AE18" s="33">
        <f t="shared" si="15"/>
        <v>359</v>
      </c>
      <c r="AF18" s="19">
        <f t="shared" si="15"/>
        <v>1717</v>
      </c>
      <c r="AG18" s="19">
        <f t="shared" si="15"/>
        <v>2217</v>
      </c>
      <c r="AH18" s="33">
        <f t="shared" si="15"/>
        <v>5</v>
      </c>
      <c r="AI18" s="19">
        <f t="shared" si="15"/>
        <v>3939</v>
      </c>
      <c r="AJ18" s="19">
        <f t="shared" si="15"/>
        <v>5026</v>
      </c>
      <c r="AK18" s="19">
        <f t="shared" si="15"/>
        <v>6220</v>
      </c>
      <c r="AL18" s="33">
        <f t="shared" si="15"/>
        <v>22</v>
      </c>
      <c r="AM18" s="19">
        <f t="shared" si="15"/>
        <v>11268</v>
      </c>
      <c r="AN18" s="55"/>
    </row>
    <row r="19" spans="1:40" ht="15.75" x14ac:dyDescent="0.25">
      <c r="A19" s="48" t="s">
        <v>35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35"/>
    </row>
    <row r="20" spans="1:40" ht="15.75" x14ac:dyDescent="0.25">
      <c r="A20" s="9" t="s">
        <v>18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35"/>
    </row>
    <row r="21" spans="1:40" ht="15.75" customHeight="1" x14ac:dyDescent="0.25">
      <c r="A21" s="14" t="s">
        <v>19</v>
      </c>
      <c r="B21" s="23">
        <v>0</v>
      </c>
      <c r="C21" s="23">
        <v>0</v>
      </c>
      <c r="D21" s="23">
        <v>0</v>
      </c>
      <c r="E21" s="23">
        <f t="shared" ref="E21:E27" si="16">SUM(B21:D21)</f>
        <v>0</v>
      </c>
      <c r="F21" s="23">
        <v>1</v>
      </c>
      <c r="G21" s="23">
        <v>1</v>
      </c>
      <c r="H21" s="23">
        <v>0</v>
      </c>
      <c r="I21" s="23">
        <f t="shared" ref="I21:I27" si="17">SUM(F21:H21)</f>
        <v>2</v>
      </c>
      <c r="J21" s="23">
        <v>4</v>
      </c>
      <c r="K21" s="23">
        <v>3</v>
      </c>
      <c r="L21" s="23">
        <v>0</v>
      </c>
      <c r="M21" s="23">
        <f t="shared" ref="M21:M27" si="18">SUM(J21:L21)</f>
        <v>7</v>
      </c>
      <c r="N21" s="23">
        <v>0</v>
      </c>
      <c r="O21" s="23">
        <v>0</v>
      </c>
      <c r="P21" s="23">
        <f t="shared" ref="P21:P27" si="19">SUM(N21:O21)</f>
        <v>0</v>
      </c>
      <c r="Q21" s="23">
        <v>8</v>
      </c>
      <c r="R21" s="23">
        <v>3</v>
      </c>
      <c r="S21" s="23">
        <v>0</v>
      </c>
      <c r="T21" s="23">
        <f t="shared" ref="T21:T27" si="20">SUM(Q21:S21)</f>
        <v>11</v>
      </c>
      <c r="U21" s="23">
        <v>1</v>
      </c>
      <c r="V21" s="23">
        <v>1</v>
      </c>
      <c r="W21" s="23">
        <v>0</v>
      </c>
      <c r="X21" s="23">
        <f t="shared" ref="X21:X27" si="21">SUM(U21:W21)</f>
        <v>2</v>
      </c>
      <c r="Y21" s="23">
        <v>2</v>
      </c>
      <c r="Z21" s="23">
        <v>0</v>
      </c>
      <c r="AA21" s="23">
        <v>0</v>
      </c>
      <c r="AB21" s="23">
        <f t="shared" ref="AB21:AB27" si="22">SUM(Y21:AA21)</f>
        <v>2</v>
      </c>
      <c r="AC21" s="23">
        <v>1</v>
      </c>
      <c r="AD21" s="23">
        <v>0</v>
      </c>
      <c r="AE21" s="23">
        <f t="shared" ref="AE21:AE27" si="23">SUM(AC21:AD21)</f>
        <v>1</v>
      </c>
      <c r="AF21" s="23">
        <v>6</v>
      </c>
      <c r="AG21" s="23">
        <v>5</v>
      </c>
      <c r="AH21" s="23">
        <v>0</v>
      </c>
      <c r="AI21" s="23">
        <f t="shared" ref="AI21:AI27" si="24">SUM(AF21:AH21)</f>
        <v>11</v>
      </c>
      <c r="AJ21" s="23">
        <v>23</v>
      </c>
      <c r="AK21" s="23">
        <v>13</v>
      </c>
      <c r="AL21" s="23">
        <v>0</v>
      </c>
      <c r="AM21" s="23">
        <f t="shared" ref="AM21:AM27" si="25">SUM(AJ21:AL21)</f>
        <v>36</v>
      </c>
      <c r="AN21" s="35"/>
    </row>
    <row r="22" spans="1:40" ht="15.75" customHeight="1" x14ac:dyDescent="0.25">
      <c r="A22" s="14" t="s">
        <v>20</v>
      </c>
      <c r="B22" s="23">
        <v>0</v>
      </c>
      <c r="C22" s="23">
        <v>0</v>
      </c>
      <c r="D22" s="23">
        <v>1</v>
      </c>
      <c r="E22" s="23">
        <f t="shared" si="16"/>
        <v>1</v>
      </c>
      <c r="F22" s="23">
        <v>15</v>
      </c>
      <c r="G22" s="23">
        <v>14</v>
      </c>
      <c r="H22" s="23">
        <v>0</v>
      </c>
      <c r="I22" s="23">
        <f t="shared" si="17"/>
        <v>29</v>
      </c>
      <c r="J22" s="23">
        <v>20</v>
      </c>
      <c r="K22" s="23">
        <v>24</v>
      </c>
      <c r="L22" s="23">
        <v>0</v>
      </c>
      <c r="M22" s="23">
        <f t="shared" si="18"/>
        <v>44</v>
      </c>
      <c r="N22" s="23">
        <v>0</v>
      </c>
      <c r="O22" s="23">
        <v>0</v>
      </c>
      <c r="P22" s="23">
        <f t="shared" si="19"/>
        <v>0</v>
      </c>
      <c r="Q22" s="23">
        <v>15</v>
      </c>
      <c r="R22" s="23">
        <v>17</v>
      </c>
      <c r="S22" s="23">
        <v>0</v>
      </c>
      <c r="T22" s="23">
        <f t="shared" si="20"/>
        <v>32</v>
      </c>
      <c r="U22" s="23">
        <v>3</v>
      </c>
      <c r="V22" s="23">
        <v>2</v>
      </c>
      <c r="W22" s="23">
        <v>0</v>
      </c>
      <c r="X22" s="23">
        <f t="shared" si="21"/>
        <v>5</v>
      </c>
      <c r="Y22" s="23">
        <v>2</v>
      </c>
      <c r="Z22" s="23">
        <v>7</v>
      </c>
      <c r="AA22" s="23">
        <v>0</v>
      </c>
      <c r="AB22" s="23">
        <f t="shared" si="22"/>
        <v>9</v>
      </c>
      <c r="AC22" s="23">
        <v>5</v>
      </c>
      <c r="AD22" s="23">
        <v>6</v>
      </c>
      <c r="AE22" s="23">
        <f t="shared" si="23"/>
        <v>11</v>
      </c>
      <c r="AF22" s="23">
        <v>28</v>
      </c>
      <c r="AG22" s="23">
        <v>23</v>
      </c>
      <c r="AH22" s="23">
        <v>0</v>
      </c>
      <c r="AI22" s="23">
        <f t="shared" si="24"/>
        <v>51</v>
      </c>
      <c r="AJ22" s="23">
        <v>88</v>
      </c>
      <c r="AK22" s="23">
        <v>93</v>
      </c>
      <c r="AL22" s="23">
        <v>1</v>
      </c>
      <c r="AM22" s="23">
        <f t="shared" si="25"/>
        <v>182</v>
      </c>
      <c r="AN22" s="35"/>
    </row>
    <row r="23" spans="1:40" ht="15.75" customHeight="1" x14ac:dyDescent="0.25">
      <c r="A23" s="14" t="s">
        <v>21</v>
      </c>
      <c r="B23" s="23">
        <v>0</v>
      </c>
      <c r="C23" s="23">
        <v>0</v>
      </c>
      <c r="D23" s="23">
        <v>0</v>
      </c>
      <c r="E23" s="23">
        <f t="shared" si="16"/>
        <v>0</v>
      </c>
      <c r="F23" s="23">
        <v>24</v>
      </c>
      <c r="G23" s="23">
        <v>18</v>
      </c>
      <c r="H23" s="23">
        <v>0</v>
      </c>
      <c r="I23" s="23">
        <f t="shared" si="17"/>
        <v>42</v>
      </c>
      <c r="J23" s="23">
        <v>38</v>
      </c>
      <c r="K23" s="23">
        <v>71</v>
      </c>
      <c r="L23" s="23">
        <v>0</v>
      </c>
      <c r="M23" s="23">
        <f t="shared" si="18"/>
        <v>109</v>
      </c>
      <c r="N23" s="23">
        <v>0</v>
      </c>
      <c r="O23" s="23">
        <v>0</v>
      </c>
      <c r="P23" s="23">
        <f t="shared" si="19"/>
        <v>0</v>
      </c>
      <c r="Q23" s="23">
        <v>32</v>
      </c>
      <c r="R23" s="23">
        <v>42</v>
      </c>
      <c r="S23" s="23">
        <v>0</v>
      </c>
      <c r="T23" s="23">
        <f t="shared" si="20"/>
        <v>74</v>
      </c>
      <c r="U23" s="23">
        <v>7</v>
      </c>
      <c r="V23" s="23">
        <v>5</v>
      </c>
      <c r="W23" s="23">
        <v>0</v>
      </c>
      <c r="X23" s="23">
        <f t="shared" si="21"/>
        <v>12</v>
      </c>
      <c r="Y23" s="23">
        <v>12</v>
      </c>
      <c r="Z23" s="23">
        <v>5</v>
      </c>
      <c r="AA23" s="23">
        <v>1</v>
      </c>
      <c r="AB23" s="23">
        <f t="shared" si="22"/>
        <v>18</v>
      </c>
      <c r="AC23" s="23">
        <v>5</v>
      </c>
      <c r="AD23" s="23">
        <v>7</v>
      </c>
      <c r="AE23" s="23">
        <f t="shared" si="23"/>
        <v>12</v>
      </c>
      <c r="AF23" s="23">
        <v>72</v>
      </c>
      <c r="AG23" s="23">
        <v>73</v>
      </c>
      <c r="AH23" s="23">
        <v>0</v>
      </c>
      <c r="AI23" s="23">
        <f t="shared" si="24"/>
        <v>145</v>
      </c>
      <c r="AJ23" s="23">
        <v>190</v>
      </c>
      <c r="AK23" s="23">
        <v>221</v>
      </c>
      <c r="AL23" s="23">
        <v>1</v>
      </c>
      <c r="AM23" s="23">
        <f t="shared" si="25"/>
        <v>412</v>
      </c>
      <c r="AN23" s="35"/>
    </row>
    <row r="24" spans="1:40" ht="15.75" customHeight="1" x14ac:dyDescent="0.25">
      <c r="A24" s="14" t="s">
        <v>22</v>
      </c>
      <c r="B24" s="23">
        <v>1</v>
      </c>
      <c r="C24" s="23">
        <v>0</v>
      </c>
      <c r="D24" s="23">
        <v>0</v>
      </c>
      <c r="E24" s="23">
        <f t="shared" si="16"/>
        <v>1</v>
      </c>
      <c r="F24" s="23">
        <v>26</v>
      </c>
      <c r="G24" s="23">
        <v>21</v>
      </c>
      <c r="H24" s="23">
        <v>0</v>
      </c>
      <c r="I24" s="23">
        <f t="shared" si="17"/>
        <v>47</v>
      </c>
      <c r="J24" s="23">
        <v>80</v>
      </c>
      <c r="K24" s="23">
        <v>97</v>
      </c>
      <c r="L24" s="23">
        <v>0</v>
      </c>
      <c r="M24" s="23">
        <f t="shared" si="18"/>
        <v>177</v>
      </c>
      <c r="N24" s="23">
        <v>0</v>
      </c>
      <c r="O24" s="23">
        <v>0</v>
      </c>
      <c r="P24" s="23">
        <f t="shared" si="19"/>
        <v>0</v>
      </c>
      <c r="Q24" s="23">
        <v>31</v>
      </c>
      <c r="R24" s="23">
        <v>67</v>
      </c>
      <c r="S24" s="23">
        <v>0</v>
      </c>
      <c r="T24" s="23">
        <f t="shared" si="20"/>
        <v>98</v>
      </c>
      <c r="U24" s="23">
        <v>7</v>
      </c>
      <c r="V24" s="23">
        <v>7</v>
      </c>
      <c r="W24" s="23">
        <v>0</v>
      </c>
      <c r="X24" s="23">
        <f t="shared" si="21"/>
        <v>14</v>
      </c>
      <c r="Y24" s="23">
        <v>24</v>
      </c>
      <c r="Z24" s="23">
        <v>23</v>
      </c>
      <c r="AA24" s="23">
        <v>4</v>
      </c>
      <c r="AB24" s="23">
        <f t="shared" si="22"/>
        <v>51</v>
      </c>
      <c r="AC24" s="23">
        <v>11</v>
      </c>
      <c r="AD24" s="23">
        <v>5</v>
      </c>
      <c r="AE24" s="23">
        <f t="shared" si="23"/>
        <v>16</v>
      </c>
      <c r="AF24" s="23">
        <v>109</v>
      </c>
      <c r="AG24" s="23">
        <v>95</v>
      </c>
      <c r="AH24" s="23">
        <v>0</v>
      </c>
      <c r="AI24" s="23">
        <f t="shared" si="24"/>
        <v>204</v>
      </c>
      <c r="AJ24" s="23">
        <v>289</v>
      </c>
      <c r="AK24" s="23">
        <v>315</v>
      </c>
      <c r="AL24" s="23">
        <v>4</v>
      </c>
      <c r="AM24" s="23">
        <f t="shared" si="25"/>
        <v>608</v>
      </c>
      <c r="AN24" s="35"/>
    </row>
    <row r="25" spans="1:40" ht="15.75" customHeight="1" x14ac:dyDescent="0.25">
      <c r="A25" s="14" t="s">
        <v>23</v>
      </c>
      <c r="B25" s="23">
        <v>0</v>
      </c>
      <c r="C25" s="23">
        <v>1</v>
      </c>
      <c r="D25" s="23">
        <v>0</v>
      </c>
      <c r="E25" s="23">
        <f t="shared" si="16"/>
        <v>1</v>
      </c>
      <c r="F25" s="23">
        <v>54</v>
      </c>
      <c r="G25" s="23">
        <v>34</v>
      </c>
      <c r="H25" s="23">
        <v>0</v>
      </c>
      <c r="I25" s="23">
        <f t="shared" si="17"/>
        <v>88</v>
      </c>
      <c r="J25" s="23">
        <v>95</v>
      </c>
      <c r="K25" s="23">
        <v>134</v>
      </c>
      <c r="L25" s="23">
        <v>2</v>
      </c>
      <c r="M25" s="23">
        <f t="shared" si="18"/>
        <v>231</v>
      </c>
      <c r="N25" s="23">
        <v>0</v>
      </c>
      <c r="O25" s="23">
        <v>0</v>
      </c>
      <c r="P25" s="23">
        <f t="shared" si="19"/>
        <v>0</v>
      </c>
      <c r="Q25" s="23">
        <v>59</v>
      </c>
      <c r="R25" s="23">
        <v>108</v>
      </c>
      <c r="S25" s="23">
        <v>1</v>
      </c>
      <c r="T25" s="23">
        <f t="shared" si="20"/>
        <v>168</v>
      </c>
      <c r="U25" s="23">
        <v>22</v>
      </c>
      <c r="V25" s="23">
        <v>14</v>
      </c>
      <c r="W25" s="23">
        <v>0</v>
      </c>
      <c r="X25" s="23">
        <f t="shared" si="21"/>
        <v>36</v>
      </c>
      <c r="Y25" s="23">
        <v>37</v>
      </c>
      <c r="Z25" s="23">
        <v>51</v>
      </c>
      <c r="AA25" s="23">
        <v>3</v>
      </c>
      <c r="AB25" s="23">
        <f t="shared" si="22"/>
        <v>91</v>
      </c>
      <c r="AC25" s="23">
        <v>13</v>
      </c>
      <c r="AD25" s="23">
        <v>18</v>
      </c>
      <c r="AE25" s="23">
        <f t="shared" si="23"/>
        <v>31</v>
      </c>
      <c r="AF25" s="23">
        <v>185</v>
      </c>
      <c r="AG25" s="23">
        <v>222</v>
      </c>
      <c r="AH25" s="23">
        <v>0</v>
      </c>
      <c r="AI25" s="23">
        <f t="shared" si="24"/>
        <v>407</v>
      </c>
      <c r="AJ25" s="23">
        <v>465</v>
      </c>
      <c r="AK25" s="23">
        <v>582</v>
      </c>
      <c r="AL25" s="23">
        <v>6</v>
      </c>
      <c r="AM25" s="23">
        <f t="shared" si="25"/>
        <v>1053</v>
      </c>
      <c r="AN25" s="35"/>
    </row>
    <row r="26" spans="1:40" ht="15.75" customHeight="1" x14ac:dyDescent="0.25">
      <c r="A26" s="14" t="s">
        <v>25</v>
      </c>
      <c r="B26" s="23">
        <v>0</v>
      </c>
      <c r="C26" s="23">
        <v>0</v>
      </c>
      <c r="D26" s="23">
        <v>0</v>
      </c>
      <c r="E26" s="23">
        <f t="shared" si="16"/>
        <v>0</v>
      </c>
      <c r="F26" s="23">
        <v>2</v>
      </c>
      <c r="G26" s="23">
        <v>7</v>
      </c>
      <c r="H26" s="23">
        <v>0</v>
      </c>
      <c r="I26" s="23">
        <f t="shared" si="17"/>
        <v>9</v>
      </c>
      <c r="J26" s="23">
        <v>10</v>
      </c>
      <c r="K26" s="23">
        <v>10</v>
      </c>
      <c r="L26" s="23">
        <v>0</v>
      </c>
      <c r="M26" s="23">
        <f t="shared" si="18"/>
        <v>20</v>
      </c>
      <c r="N26" s="23">
        <v>0</v>
      </c>
      <c r="O26" s="23">
        <v>0</v>
      </c>
      <c r="P26" s="23">
        <f t="shared" si="19"/>
        <v>0</v>
      </c>
      <c r="Q26" s="23">
        <v>7</v>
      </c>
      <c r="R26" s="23">
        <v>3</v>
      </c>
      <c r="S26" s="23">
        <v>0</v>
      </c>
      <c r="T26" s="23">
        <f t="shared" si="20"/>
        <v>10</v>
      </c>
      <c r="U26" s="23">
        <v>26</v>
      </c>
      <c r="V26" s="23">
        <v>18</v>
      </c>
      <c r="W26" s="23">
        <v>1</v>
      </c>
      <c r="X26" s="23">
        <f t="shared" si="21"/>
        <v>45</v>
      </c>
      <c r="Y26" s="23">
        <v>85</v>
      </c>
      <c r="Z26" s="23">
        <v>106</v>
      </c>
      <c r="AA26" s="23">
        <v>28</v>
      </c>
      <c r="AB26" s="23">
        <f t="shared" si="22"/>
        <v>219</v>
      </c>
      <c r="AC26" s="23">
        <v>1</v>
      </c>
      <c r="AD26" s="23">
        <v>1</v>
      </c>
      <c r="AE26" s="23">
        <f t="shared" si="23"/>
        <v>2</v>
      </c>
      <c r="AF26" s="23">
        <v>33</v>
      </c>
      <c r="AG26" s="23">
        <v>27</v>
      </c>
      <c r="AH26" s="23">
        <v>0</v>
      </c>
      <c r="AI26" s="23">
        <f t="shared" si="24"/>
        <v>60</v>
      </c>
      <c r="AJ26" s="23">
        <v>164</v>
      </c>
      <c r="AK26" s="23">
        <v>172</v>
      </c>
      <c r="AL26" s="23">
        <v>29</v>
      </c>
      <c r="AM26" s="23">
        <f t="shared" si="25"/>
        <v>365</v>
      </c>
      <c r="AN26" s="35"/>
    </row>
    <row r="27" spans="1:40" ht="15.75" customHeight="1" x14ac:dyDescent="0.25">
      <c r="A27" s="21" t="s">
        <v>31</v>
      </c>
      <c r="B27" s="32">
        <v>0</v>
      </c>
      <c r="C27" s="32">
        <v>0</v>
      </c>
      <c r="D27" s="32">
        <v>0</v>
      </c>
      <c r="E27" s="32">
        <f t="shared" si="16"/>
        <v>0</v>
      </c>
      <c r="F27" s="32">
        <v>0</v>
      </c>
      <c r="G27" s="32">
        <v>0</v>
      </c>
      <c r="H27" s="32">
        <v>0</v>
      </c>
      <c r="I27" s="32">
        <f t="shared" si="17"/>
        <v>0</v>
      </c>
      <c r="J27" s="32">
        <v>1</v>
      </c>
      <c r="K27" s="32">
        <v>2</v>
      </c>
      <c r="L27" s="32">
        <v>0</v>
      </c>
      <c r="M27" s="32">
        <f t="shared" si="18"/>
        <v>3</v>
      </c>
      <c r="N27" s="32">
        <v>0</v>
      </c>
      <c r="O27" s="32">
        <v>0</v>
      </c>
      <c r="P27" s="32">
        <f t="shared" si="19"/>
        <v>0</v>
      </c>
      <c r="Q27" s="32">
        <v>1</v>
      </c>
      <c r="R27" s="32">
        <v>0</v>
      </c>
      <c r="S27" s="32">
        <v>0</v>
      </c>
      <c r="T27" s="32">
        <f t="shared" si="20"/>
        <v>1</v>
      </c>
      <c r="U27" s="32">
        <v>1</v>
      </c>
      <c r="V27" s="32">
        <v>0</v>
      </c>
      <c r="W27" s="32">
        <v>0</v>
      </c>
      <c r="X27" s="32">
        <f t="shared" si="21"/>
        <v>1</v>
      </c>
      <c r="Y27" s="32">
        <v>8</v>
      </c>
      <c r="Z27" s="32">
        <v>23</v>
      </c>
      <c r="AA27" s="32">
        <v>2</v>
      </c>
      <c r="AB27" s="32">
        <f t="shared" si="22"/>
        <v>33</v>
      </c>
      <c r="AC27" s="32">
        <v>0</v>
      </c>
      <c r="AD27" s="32">
        <v>1</v>
      </c>
      <c r="AE27" s="32">
        <f t="shared" si="23"/>
        <v>1</v>
      </c>
      <c r="AF27" s="32">
        <v>2</v>
      </c>
      <c r="AG27" s="32">
        <v>0</v>
      </c>
      <c r="AH27" s="32">
        <v>0</v>
      </c>
      <c r="AI27" s="32">
        <f t="shared" si="24"/>
        <v>2</v>
      </c>
      <c r="AJ27" s="32">
        <v>13</v>
      </c>
      <c r="AK27" s="32">
        <v>26</v>
      </c>
      <c r="AL27" s="32">
        <v>2</v>
      </c>
      <c r="AM27" s="32">
        <f t="shared" si="25"/>
        <v>41</v>
      </c>
      <c r="AN27" s="35"/>
    </row>
    <row r="28" spans="1:40" ht="15.75" customHeight="1" x14ac:dyDescent="0.25">
      <c r="A28" s="9" t="s">
        <v>26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35"/>
    </row>
    <row r="29" spans="1:40" ht="15.75" customHeight="1" x14ac:dyDescent="0.25">
      <c r="A29" s="14" t="s">
        <v>27</v>
      </c>
      <c r="B29" s="23">
        <v>0</v>
      </c>
      <c r="C29" s="23">
        <v>1</v>
      </c>
      <c r="D29" s="23">
        <v>0</v>
      </c>
      <c r="E29" s="23">
        <v>1</v>
      </c>
      <c r="F29" s="23">
        <v>9</v>
      </c>
      <c r="G29" s="23">
        <v>21</v>
      </c>
      <c r="H29" s="23">
        <v>0</v>
      </c>
      <c r="I29" s="23">
        <v>30</v>
      </c>
      <c r="J29" s="23">
        <v>13</v>
      </c>
      <c r="K29" s="23">
        <v>36</v>
      </c>
      <c r="L29" s="23">
        <v>0</v>
      </c>
      <c r="M29" s="23">
        <v>49</v>
      </c>
      <c r="N29" s="23">
        <v>0</v>
      </c>
      <c r="O29" s="23">
        <v>0</v>
      </c>
      <c r="P29" s="23">
        <v>0</v>
      </c>
      <c r="Q29" s="23">
        <v>8</v>
      </c>
      <c r="R29" s="23">
        <v>36</v>
      </c>
      <c r="S29" s="23">
        <v>0</v>
      </c>
      <c r="T29" s="23">
        <v>44</v>
      </c>
      <c r="U29" s="23">
        <v>4</v>
      </c>
      <c r="V29" s="23">
        <v>5</v>
      </c>
      <c r="W29" s="23">
        <v>0</v>
      </c>
      <c r="X29" s="23">
        <v>9</v>
      </c>
      <c r="Y29" s="23">
        <v>2</v>
      </c>
      <c r="Z29" s="23">
        <v>16</v>
      </c>
      <c r="AA29" s="23">
        <v>0</v>
      </c>
      <c r="AB29" s="23">
        <v>18</v>
      </c>
      <c r="AC29" s="23">
        <v>3</v>
      </c>
      <c r="AD29" s="23">
        <v>5</v>
      </c>
      <c r="AE29" s="23">
        <v>8</v>
      </c>
      <c r="AF29" s="23">
        <v>86</v>
      </c>
      <c r="AG29" s="23">
        <v>213</v>
      </c>
      <c r="AH29" s="23">
        <v>0</v>
      </c>
      <c r="AI29" s="23">
        <v>299</v>
      </c>
      <c r="AJ29" s="23">
        <v>125</v>
      </c>
      <c r="AK29" s="23">
        <v>333</v>
      </c>
      <c r="AL29" s="23">
        <v>0</v>
      </c>
      <c r="AM29" s="23">
        <v>458</v>
      </c>
      <c r="AN29" s="35"/>
    </row>
    <row r="30" spans="1:40" ht="15.75" customHeight="1" x14ac:dyDescent="0.25">
      <c r="A30" s="14" t="s">
        <v>28</v>
      </c>
      <c r="B30" s="23">
        <v>1</v>
      </c>
      <c r="C30" s="23">
        <v>0</v>
      </c>
      <c r="D30" s="23">
        <v>0</v>
      </c>
      <c r="E30" s="23">
        <v>1</v>
      </c>
      <c r="F30" s="23">
        <v>26</v>
      </c>
      <c r="G30" s="23">
        <v>49</v>
      </c>
      <c r="H30" s="23">
        <v>0</v>
      </c>
      <c r="I30" s="23">
        <v>75</v>
      </c>
      <c r="J30" s="23">
        <v>41</v>
      </c>
      <c r="K30" s="23">
        <v>98</v>
      </c>
      <c r="L30" s="23">
        <v>1</v>
      </c>
      <c r="M30" s="23">
        <v>140</v>
      </c>
      <c r="N30" s="23">
        <v>0</v>
      </c>
      <c r="O30" s="23">
        <v>2</v>
      </c>
      <c r="P30" s="23">
        <v>2</v>
      </c>
      <c r="Q30" s="23">
        <v>30</v>
      </c>
      <c r="R30" s="23">
        <v>87</v>
      </c>
      <c r="S30" s="23">
        <v>0</v>
      </c>
      <c r="T30" s="23">
        <v>117</v>
      </c>
      <c r="U30" s="23">
        <v>46</v>
      </c>
      <c r="V30" s="23">
        <v>66</v>
      </c>
      <c r="W30" s="23">
        <v>0</v>
      </c>
      <c r="X30" s="23">
        <v>112</v>
      </c>
      <c r="Y30" s="23">
        <v>21</v>
      </c>
      <c r="Z30" s="23">
        <v>44</v>
      </c>
      <c r="AA30" s="23">
        <v>0</v>
      </c>
      <c r="AB30" s="23">
        <v>65</v>
      </c>
      <c r="AC30" s="23">
        <v>4</v>
      </c>
      <c r="AD30" s="23">
        <v>22</v>
      </c>
      <c r="AE30" s="23">
        <v>26</v>
      </c>
      <c r="AF30" s="23">
        <v>298</v>
      </c>
      <c r="AG30" s="23">
        <v>649</v>
      </c>
      <c r="AH30" s="23">
        <v>0</v>
      </c>
      <c r="AI30" s="23">
        <v>947</v>
      </c>
      <c r="AJ30" s="23">
        <v>467</v>
      </c>
      <c r="AK30" s="23">
        <v>1017</v>
      </c>
      <c r="AL30" s="23">
        <v>1</v>
      </c>
      <c r="AM30" s="23">
        <v>1485</v>
      </c>
      <c r="AN30" s="35"/>
    </row>
    <row r="31" spans="1:40" ht="15.75" customHeight="1" x14ac:dyDescent="0.25">
      <c r="A31" s="14" t="s">
        <v>29</v>
      </c>
      <c r="B31" s="23">
        <v>0</v>
      </c>
      <c r="C31" s="23">
        <v>1</v>
      </c>
      <c r="D31" s="23">
        <v>0</v>
      </c>
      <c r="E31" s="23">
        <v>1</v>
      </c>
      <c r="F31" s="23">
        <v>2</v>
      </c>
      <c r="G31" s="23">
        <v>11</v>
      </c>
      <c r="H31" s="23">
        <v>0</v>
      </c>
      <c r="I31" s="23">
        <v>13</v>
      </c>
      <c r="J31" s="23">
        <v>6</v>
      </c>
      <c r="K31" s="23">
        <v>19</v>
      </c>
      <c r="L31" s="23">
        <v>0</v>
      </c>
      <c r="M31" s="23">
        <v>25</v>
      </c>
      <c r="N31" s="23">
        <v>0</v>
      </c>
      <c r="O31" s="23">
        <v>0</v>
      </c>
      <c r="P31" s="23">
        <v>0</v>
      </c>
      <c r="Q31" s="23">
        <v>1</v>
      </c>
      <c r="R31" s="23">
        <v>9</v>
      </c>
      <c r="S31" s="23">
        <v>0</v>
      </c>
      <c r="T31" s="23">
        <v>10</v>
      </c>
      <c r="U31" s="23">
        <v>9</v>
      </c>
      <c r="V31" s="23">
        <v>11</v>
      </c>
      <c r="W31" s="23">
        <v>0</v>
      </c>
      <c r="X31" s="23">
        <v>20</v>
      </c>
      <c r="Y31" s="23">
        <v>23</v>
      </c>
      <c r="Z31" s="23">
        <v>91</v>
      </c>
      <c r="AA31" s="23">
        <v>7</v>
      </c>
      <c r="AB31" s="23">
        <v>121</v>
      </c>
      <c r="AC31" s="23">
        <v>0</v>
      </c>
      <c r="AD31" s="23">
        <v>2</v>
      </c>
      <c r="AE31" s="23">
        <v>2</v>
      </c>
      <c r="AF31" s="23">
        <v>24</v>
      </c>
      <c r="AG31" s="23">
        <v>40</v>
      </c>
      <c r="AH31" s="23">
        <v>0</v>
      </c>
      <c r="AI31" s="23">
        <v>64</v>
      </c>
      <c r="AJ31" s="23">
        <v>65</v>
      </c>
      <c r="AK31" s="23">
        <v>184</v>
      </c>
      <c r="AL31" s="23">
        <v>7</v>
      </c>
      <c r="AM31" s="23">
        <v>256</v>
      </c>
      <c r="AN31" s="35"/>
    </row>
    <row r="32" spans="1:40" ht="15.75" customHeight="1" x14ac:dyDescent="0.25">
      <c r="A32" s="17" t="s">
        <v>11</v>
      </c>
      <c r="B32" s="33">
        <f t="shared" ref="B32:AM32" si="26">SUM(B21:B31)</f>
        <v>2</v>
      </c>
      <c r="C32" s="33">
        <f t="shared" si="26"/>
        <v>3</v>
      </c>
      <c r="D32" s="33">
        <f t="shared" si="26"/>
        <v>1</v>
      </c>
      <c r="E32" s="33">
        <f t="shared" si="26"/>
        <v>6</v>
      </c>
      <c r="F32" s="33">
        <f t="shared" si="26"/>
        <v>159</v>
      </c>
      <c r="G32" s="33">
        <f t="shared" si="26"/>
        <v>176</v>
      </c>
      <c r="H32" s="33">
        <f t="shared" si="26"/>
        <v>0</v>
      </c>
      <c r="I32" s="33">
        <f t="shared" si="26"/>
        <v>335</v>
      </c>
      <c r="J32" s="33">
        <f t="shared" si="26"/>
        <v>308</v>
      </c>
      <c r="K32" s="33">
        <f t="shared" si="26"/>
        <v>494</v>
      </c>
      <c r="L32" s="33">
        <f t="shared" si="26"/>
        <v>3</v>
      </c>
      <c r="M32" s="33">
        <f t="shared" si="26"/>
        <v>805</v>
      </c>
      <c r="N32" s="33">
        <f t="shared" si="26"/>
        <v>0</v>
      </c>
      <c r="O32" s="33">
        <f t="shared" si="26"/>
        <v>2</v>
      </c>
      <c r="P32" s="33">
        <f t="shared" si="26"/>
        <v>2</v>
      </c>
      <c r="Q32" s="33">
        <f t="shared" si="26"/>
        <v>192</v>
      </c>
      <c r="R32" s="33">
        <f t="shared" si="26"/>
        <v>372</v>
      </c>
      <c r="S32" s="33">
        <f t="shared" si="26"/>
        <v>1</v>
      </c>
      <c r="T32" s="33">
        <f t="shared" si="26"/>
        <v>565</v>
      </c>
      <c r="U32" s="33">
        <f t="shared" si="26"/>
        <v>126</v>
      </c>
      <c r="V32" s="33">
        <f t="shared" si="26"/>
        <v>129</v>
      </c>
      <c r="W32" s="33">
        <f t="shared" si="26"/>
        <v>1</v>
      </c>
      <c r="X32" s="33">
        <f t="shared" si="26"/>
        <v>256</v>
      </c>
      <c r="Y32" s="33">
        <f t="shared" si="26"/>
        <v>216</v>
      </c>
      <c r="Z32" s="33">
        <f t="shared" si="26"/>
        <v>366</v>
      </c>
      <c r="AA32" s="33">
        <f t="shared" si="26"/>
        <v>45</v>
      </c>
      <c r="AB32" s="33">
        <f t="shared" si="26"/>
        <v>627</v>
      </c>
      <c r="AC32" s="33">
        <f t="shared" si="26"/>
        <v>43</v>
      </c>
      <c r="AD32" s="33">
        <f t="shared" si="26"/>
        <v>67</v>
      </c>
      <c r="AE32" s="33">
        <f t="shared" si="26"/>
        <v>110</v>
      </c>
      <c r="AF32" s="33">
        <f t="shared" si="26"/>
        <v>843</v>
      </c>
      <c r="AG32" s="19">
        <f t="shared" si="26"/>
        <v>1347</v>
      </c>
      <c r="AH32" s="33">
        <f t="shared" si="26"/>
        <v>0</v>
      </c>
      <c r="AI32" s="19">
        <f t="shared" si="26"/>
        <v>2190</v>
      </c>
      <c r="AJ32" s="19">
        <f t="shared" si="26"/>
        <v>1889</v>
      </c>
      <c r="AK32" s="19">
        <f t="shared" si="26"/>
        <v>2956</v>
      </c>
      <c r="AL32" s="33">
        <f t="shared" si="26"/>
        <v>51</v>
      </c>
      <c r="AM32" s="33">
        <f t="shared" si="26"/>
        <v>4896</v>
      </c>
      <c r="AN32" s="55"/>
    </row>
    <row r="33" spans="1:40" ht="15.75" customHeight="1" x14ac:dyDescent="0.25">
      <c r="A33" s="9" t="s">
        <v>32</v>
      </c>
      <c r="B33" s="36">
        <f t="shared" ref="B33:AM33" si="27">SUM(B18+B32)</f>
        <v>8</v>
      </c>
      <c r="C33" s="36">
        <f t="shared" si="27"/>
        <v>11</v>
      </c>
      <c r="D33" s="36">
        <f t="shared" si="27"/>
        <v>1</v>
      </c>
      <c r="E33" s="36">
        <f t="shared" si="27"/>
        <v>20</v>
      </c>
      <c r="F33" s="36">
        <f t="shared" si="27"/>
        <v>930</v>
      </c>
      <c r="G33" s="36">
        <f t="shared" si="27"/>
        <v>935</v>
      </c>
      <c r="H33" s="36">
        <f t="shared" si="27"/>
        <v>3</v>
      </c>
      <c r="I33" s="26">
        <f t="shared" si="27"/>
        <v>1868</v>
      </c>
      <c r="J33" s="36">
        <f t="shared" si="27"/>
        <v>931</v>
      </c>
      <c r="K33" s="26">
        <f t="shared" si="27"/>
        <v>1504</v>
      </c>
      <c r="L33" s="36">
        <f t="shared" si="27"/>
        <v>5</v>
      </c>
      <c r="M33" s="26">
        <f t="shared" si="27"/>
        <v>2440</v>
      </c>
      <c r="N33" s="36">
        <f t="shared" si="27"/>
        <v>1</v>
      </c>
      <c r="O33" s="36">
        <f t="shared" si="27"/>
        <v>4</v>
      </c>
      <c r="P33" s="36">
        <f t="shared" si="27"/>
        <v>5</v>
      </c>
      <c r="Q33" s="36">
        <f t="shared" si="27"/>
        <v>831</v>
      </c>
      <c r="R33" s="26">
        <f t="shared" si="27"/>
        <v>1474</v>
      </c>
      <c r="S33" s="36">
        <f t="shared" si="27"/>
        <v>2</v>
      </c>
      <c r="T33" s="26">
        <f t="shared" si="27"/>
        <v>2307</v>
      </c>
      <c r="U33" s="26">
        <f t="shared" si="27"/>
        <v>1067</v>
      </c>
      <c r="V33" s="36">
        <f t="shared" si="27"/>
        <v>784</v>
      </c>
      <c r="W33" s="36">
        <f t="shared" si="27"/>
        <v>4</v>
      </c>
      <c r="X33" s="26">
        <f t="shared" si="27"/>
        <v>1855</v>
      </c>
      <c r="Y33" s="36">
        <f t="shared" si="27"/>
        <v>423</v>
      </c>
      <c r="Z33" s="36">
        <f t="shared" si="27"/>
        <v>595</v>
      </c>
      <c r="AA33" s="36">
        <f t="shared" si="27"/>
        <v>53</v>
      </c>
      <c r="AB33" s="26">
        <f t="shared" si="27"/>
        <v>1071</v>
      </c>
      <c r="AC33" s="36">
        <f t="shared" si="27"/>
        <v>164</v>
      </c>
      <c r="AD33" s="36">
        <f t="shared" si="27"/>
        <v>305</v>
      </c>
      <c r="AE33" s="36">
        <f t="shared" si="27"/>
        <v>469</v>
      </c>
      <c r="AF33" s="26">
        <f t="shared" si="27"/>
        <v>2560</v>
      </c>
      <c r="AG33" s="26">
        <f t="shared" si="27"/>
        <v>3564</v>
      </c>
      <c r="AH33" s="36">
        <f t="shared" si="27"/>
        <v>5</v>
      </c>
      <c r="AI33" s="26">
        <f t="shared" si="27"/>
        <v>6129</v>
      </c>
      <c r="AJ33" s="26">
        <f t="shared" si="27"/>
        <v>6915</v>
      </c>
      <c r="AK33" s="26">
        <f t="shared" si="27"/>
        <v>9176</v>
      </c>
      <c r="AL33" s="36">
        <f t="shared" si="27"/>
        <v>73</v>
      </c>
      <c r="AM33" s="26">
        <f t="shared" si="27"/>
        <v>16164</v>
      </c>
      <c r="AN33" s="55"/>
    </row>
    <row r="34" spans="1:40" ht="15.75" customHeight="1" x14ac:dyDescent="0.25">
      <c r="A34" s="28" t="s">
        <v>37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40" ht="15.75" customHeight="1" x14ac:dyDescent="0.25">
      <c r="A35" s="39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40" ht="15.75" customHeight="1" x14ac:dyDescent="0.25">
      <c r="A36" s="39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40" ht="15.75" customHeight="1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40" ht="15.75" customHeight="1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40" ht="15.75" customHeight="1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40" ht="15.75" customHeight="1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40" ht="15.75" customHeight="1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40" ht="15.75" customHeight="1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40" ht="15.75" customHeight="1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40" ht="15.75" customHeight="1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40" ht="15.75" customHeight="1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40" ht="15.75" customHeight="1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40" ht="15.7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40" ht="15.75" customHeight="1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2:39" ht="15.75" customHeight="1" x14ac:dyDescent="0.2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2:39" ht="15.75" customHeight="1" x14ac:dyDescent="0.2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2:39" ht="15.7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2:39" ht="15.75" customHeight="1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2:39" ht="15.75" customHeight="1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2:39" ht="15.75" customHeight="1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2:39" ht="15.75" customHeight="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2:39" ht="15.75" customHeight="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2:39" ht="15.7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2:39" ht="15.7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2:39" ht="15.7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2:39" ht="15.75" customHeight="1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2:39" ht="15.75" customHeight="1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2:39" ht="15.75" customHeight="1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2:39" ht="15.75" customHeight="1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2:39" ht="15.75" customHeight="1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2:39" ht="15.75" customHeight="1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2:39" ht="15.75" customHeight="1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2:39" ht="15.75" customHeight="1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2:39" ht="15.75" customHeight="1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  <row r="69" spans="2:39" ht="15.75" customHeight="1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</row>
    <row r="70" spans="2:39" ht="15.75" customHeight="1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</row>
    <row r="71" spans="2:39" ht="15.75" customHeight="1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</row>
    <row r="72" spans="2:39" ht="15.75" customHeight="1" x14ac:dyDescent="0.2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</row>
    <row r="73" spans="2:39" ht="15.75" customHeight="1" x14ac:dyDescent="0.2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</row>
    <row r="74" spans="2:39" ht="15.75" customHeight="1" x14ac:dyDescent="0.2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</row>
    <row r="75" spans="2:39" ht="15.75" customHeight="1" x14ac:dyDescent="0.2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</row>
    <row r="76" spans="2:39" ht="15.75" customHeight="1" x14ac:dyDescent="0.2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</row>
    <row r="77" spans="2:39" ht="15.75" customHeight="1" x14ac:dyDescent="0.2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</row>
    <row r="78" spans="2:39" ht="15.75" customHeight="1" x14ac:dyDescent="0.2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</row>
    <row r="79" spans="2:39" ht="15.75" customHeight="1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</row>
    <row r="80" spans="2:39" ht="15.75" customHeight="1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</row>
    <row r="81" spans="2:39" ht="15.75" customHeight="1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</row>
    <row r="82" spans="2:39" ht="15.75" customHeight="1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</row>
    <row r="83" spans="2:39" ht="15.75" customHeight="1" x14ac:dyDescent="0.2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</row>
    <row r="84" spans="2:39" ht="15.7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</row>
    <row r="85" spans="2:39" ht="15.7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</row>
    <row r="86" spans="2:39" ht="15.75" customHeight="1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</row>
    <row r="87" spans="2:39" ht="15.75" customHeight="1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</row>
    <row r="88" spans="2:39" ht="15.75" customHeight="1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spans="2:39" ht="15.75" customHeight="1" x14ac:dyDescent="0.2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</row>
    <row r="90" spans="2:39" ht="15.75" customHeight="1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</row>
    <row r="91" spans="2:39" ht="15.75" customHeight="1" x14ac:dyDescent="0.2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</row>
    <row r="92" spans="2:39" ht="15.75" customHeight="1" x14ac:dyDescent="0.2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</row>
    <row r="93" spans="2:39" ht="15.75" customHeight="1" x14ac:dyDescent="0.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</row>
    <row r="94" spans="2:39" ht="15.75" customHeight="1" x14ac:dyDescent="0.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</row>
    <row r="95" spans="2:39" ht="15.75" customHeight="1" x14ac:dyDescent="0.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2:39" ht="15.75" customHeight="1" x14ac:dyDescent="0.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2:39" ht="15.75" customHeight="1" x14ac:dyDescent="0.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</row>
    <row r="98" spans="2:39" ht="15.75" customHeight="1" x14ac:dyDescent="0.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</row>
    <row r="99" spans="2:39" ht="15.75" customHeight="1" x14ac:dyDescent="0.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</row>
    <row r="100" spans="2:39" ht="15.75" customHeight="1" x14ac:dyDescent="0.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</row>
    <row r="101" spans="2:39" ht="15.75" customHeight="1" x14ac:dyDescent="0.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</row>
    <row r="102" spans="2:39" ht="15.75" customHeight="1" x14ac:dyDescent="0.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2:39" ht="15.75" customHeight="1" x14ac:dyDescent="0.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</row>
    <row r="104" spans="2:39" ht="15.75" customHeight="1" x14ac:dyDescent="0.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</row>
    <row r="105" spans="2:39" ht="15.7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</row>
    <row r="106" spans="2:39" ht="15.7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</row>
    <row r="107" spans="2:39" ht="15.75" customHeight="1" x14ac:dyDescent="0.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</row>
    <row r="108" spans="2:39" ht="15.75" customHeight="1" x14ac:dyDescent="0.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</row>
    <row r="109" spans="2:39" ht="15.75" customHeight="1" x14ac:dyDescent="0.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</row>
    <row r="110" spans="2:39" ht="15.75" customHeight="1" x14ac:dyDescent="0.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</row>
    <row r="111" spans="2:39" ht="15.75" customHeight="1" x14ac:dyDescent="0.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</row>
    <row r="112" spans="2:39" ht="15.75" customHeight="1" x14ac:dyDescent="0.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</row>
    <row r="113" spans="2:39" ht="15.75" customHeight="1" x14ac:dyDescent="0.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</row>
    <row r="114" spans="2:39" ht="15.75" customHeight="1" x14ac:dyDescent="0.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</row>
    <row r="115" spans="2:39" ht="15.75" customHeight="1" x14ac:dyDescent="0.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</row>
    <row r="116" spans="2:39" ht="15.75" customHeight="1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</row>
    <row r="117" spans="2:39" ht="15.75" customHeight="1" x14ac:dyDescent="0.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</row>
    <row r="118" spans="2:39" ht="15.75" customHeight="1" x14ac:dyDescent="0.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</row>
    <row r="119" spans="2:39" ht="15.75" customHeight="1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</row>
    <row r="120" spans="2:39" ht="15.75" customHeight="1" x14ac:dyDescent="0.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</row>
    <row r="121" spans="2:39" ht="15.75" customHeight="1" x14ac:dyDescent="0.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</row>
    <row r="122" spans="2:39" ht="15.75" customHeight="1" x14ac:dyDescent="0.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</row>
    <row r="123" spans="2:39" ht="15.75" customHeight="1" x14ac:dyDescent="0.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</row>
    <row r="124" spans="2:39" ht="15.75" customHeight="1" x14ac:dyDescent="0.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</row>
    <row r="125" spans="2:39" ht="15.75" customHeight="1" x14ac:dyDescent="0.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</row>
    <row r="126" spans="2:39" ht="15.75" customHeight="1" x14ac:dyDescent="0.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</row>
    <row r="127" spans="2:39" ht="15.75" customHeight="1" x14ac:dyDescent="0.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</row>
    <row r="128" spans="2:39" ht="15.75" customHeight="1" x14ac:dyDescent="0.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</row>
    <row r="129" spans="2:39" ht="15.75" customHeight="1" x14ac:dyDescent="0.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</row>
    <row r="130" spans="2:39" ht="15.75" customHeight="1" x14ac:dyDescent="0.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</row>
    <row r="131" spans="2:39" ht="15.75" customHeight="1" x14ac:dyDescent="0.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</row>
    <row r="132" spans="2:39" ht="15.75" customHeight="1" x14ac:dyDescent="0.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</row>
    <row r="133" spans="2:39" ht="15.75" customHeight="1" x14ac:dyDescent="0.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</row>
    <row r="134" spans="2:39" ht="15.75" customHeight="1" x14ac:dyDescent="0.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</row>
    <row r="135" spans="2:39" ht="15.75" customHeight="1" x14ac:dyDescent="0.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</row>
    <row r="136" spans="2:39" ht="15.75" customHeight="1" x14ac:dyDescent="0.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</row>
    <row r="137" spans="2:39" ht="15.75" customHeight="1" x14ac:dyDescent="0.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</row>
    <row r="138" spans="2:39" ht="15.75" customHeight="1" x14ac:dyDescent="0.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</row>
    <row r="139" spans="2:39" ht="15.75" customHeight="1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</row>
    <row r="140" spans="2:39" ht="15.75" customHeight="1" x14ac:dyDescent="0.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</row>
    <row r="141" spans="2:39" ht="15.75" customHeight="1" x14ac:dyDescent="0.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</row>
    <row r="142" spans="2:39" ht="15.75" customHeight="1" x14ac:dyDescent="0.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</row>
    <row r="143" spans="2:39" ht="15.75" customHeight="1" x14ac:dyDescent="0.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</row>
    <row r="144" spans="2:39" ht="15.75" customHeight="1" x14ac:dyDescent="0.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</row>
    <row r="145" spans="2:39" ht="15.75" customHeight="1" x14ac:dyDescent="0.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</row>
    <row r="146" spans="2:39" ht="15.75" customHeight="1" x14ac:dyDescent="0.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</row>
    <row r="147" spans="2:39" ht="15.75" customHeight="1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</row>
    <row r="148" spans="2:39" ht="15.75" customHeight="1" x14ac:dyDescent="0.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</row>
    <row r="149" spans="2:39" ht="15.75" customHeight="1" x14ac:dyDescent="0.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</row>
    <row r="150" spans="2:39" ht="15.75" customHeight="1" x14ac:dyDescent="0.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</row>
    <row r="151" spans="2:39" ht="15.75" customHeight="1" x14ac:dyDescent="0.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</row>
    <row r="152" spans="2:39" ht="15.75" customHeight="1" x14ac:dyDescent="0.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</row>
    <row r="153" spans="2:39" ht="15.75" customHeight="1" x14ac:dyDescent="0.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</row>
    <row r="154" spans="2:39" ht="15.75" customHeight="1" x14ac:dyDescent="0.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</row>
    <row r="155" spans="2:39" ht="15.75" customHeight="1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</row>
    <row r="156" spans="2:39" ht="15.75" customHeight="1" x14ac:dyDescent="0.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</row>
    <row r="157" spans="2:39" ht="15.75" customHeight="1" x14ac:dyDescent="0.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</row>
    <row r="158" spans="2:39" ht="15.75" customHeight="1" x14ac:dyDescent="0.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</row>
    <row r="159" spans="2:39" ht="15.75" customHeight="1" x14ac:dyDescent="0.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</row>
    <row r="160" spans="2:39" ht="15.75" customHeight="1" x14ac:dyDescent="0.2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</row>
    <row r="161" spans="2:39" ht="15.75" customHeight="1" x14ac:dyDescent="0.2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</row>
    <row r="162" spans="2:39" ht="15.75" customHeight="1" x14ac:dyDescent="0.2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</row>
    <row r="163" spans="2:39" ht="15.75" customHeight="1" x14ac:dyDescent="0.2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</row>
    <row r="164" spans="2:39" ht="15.75" customHeight="1" x14ac:dyDescent="0.2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</row>
    <row r="165" spans="2:39" ht="15.75" customHeight="1" x14ac:dyDescent="0.2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</row>
    <row r="166" spans="2:39" ht="15.75" customHeight="1" x14ac:dyDescent="0.2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</row>
    <row r="167" spans="2:39" ht="15.75" customHeight="1" x14ac:dyDescent="0.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</row>
    <row r="168" spans="2:39" ht="15.75" customHeight="1" x14ac:dyDescent="0.2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</row>
    <row r="169" spans="2:39" ht="15.75" customHeight="1" x14ac:dyDescent="0.2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</row>
    <row r="170" spans="2:39" ht="15.75" customHeight="1" x14ac:dyDescent="0.2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</row>
    <row r="171" spans="2:39" ht="15.75" customHeight="1" x14ac:dyDescent="0.2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</row>
    <row r="172" spans="2:39" ht="15.75" customHeight="1" x14ac:dyDescent="0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</row>
    <row r="173" spans="2:39" ht="15.75" customHeight="1" x14ac:dyDescent="0.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</row>
    <row r="174" spans="2:39" ht="15.75" customHeight="1" x14ac:dyDescent="0.2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</row>
    <row r="175" spans="2:39" ht="15.75" customHeight="1" x14ac:dyDescent="0.2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</row>
    <row r="176" spans="2:39" ht="15.75" customHeight="1" x14ac:dyDescent="0.2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</row>
    <row r="177" spans="2:39" ht="15.75" customHeight="1" x14ac:dyDescent="0.2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</row>
    <row r="178" spans="2:39" ht="15.75" customHeight="1" x14ac:dyDescent="0.25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</row>
    <row r="179" spans="2:39" ht="15.75" customHeight="1" x14ac:dyDescent="0.25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</row>
    <row r="180" spans="2:39" ht="15.75" customHeight="1" x14ac:dyDescent="0.25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</row>
    <row r="181" spans="2:39" ht="15.75" customHeight="1" x14ac:dyDescent="0.25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</row>
    <row r="182" spans="2:39" ht="15.75" customHeight="1" x14ac:dyDescent="0.25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</row>
    <row r="183" spans="2:39" ht="15.75" customHeight="1" x14ac:dyDescent="0.25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</row>
    <row r="184" spans="2:39" ht="15.75" customHeight="1" x14ac:dyDescent="0.25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</row>
    <row r="185" spans="2:39" ht="15.75" customHeight="1" x14ac:dyDescent="0.2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</row>
    <row r="186" spans="2:39" ht="15.75" customHeight="1" x14ac:dyDescent="0.25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</row>
    <row r="187" spans="2:39" ht="15.75" customHeight="1" x14ac:dyDescent="0.25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</row>
    <row r="188" spans="2:39" ht="15.75" customHeight="1" x14ac:dyDescent="0.25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</row>
    <row r="189" spans="2:39" ht="15.75" customHeight="1" x14ac:dyDescent="0.25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</row>
    <row r="190" spans="2:39" ht="15.75" customHeight="1" x14ac:dyDescent="0.25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</row>
    <row r="191" spans="2:39" ht="15.75" customHeight="1" x14ac:dyDescent="0.25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</row>
    <row r="192" spans="2:39" ht="15.75" customHeight="1" x14ac:dyDescent="0.25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</row>
    <row r="193" spans="2:39" ht="15.75" customHeight="1" x14ac:dyDescent="0.25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</row>
    <row r="194" spans="2:39" ht="15.75" customHeight="1" x14ac:dyDescent="0.25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</row>
    <row r="195" spans="2:39" ht="15.75" customHeight="1" x14ac:dyDescent="0.2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</row>
    <row r="196" spans="2:39" ht="15.75" customHeight="1" x14ac:dyDescent="0.25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</row>
    <row r="197" spans="2:39" ht="15.75" customHeight="1" x14ac:dyDescent="0.25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</row>
    <row r="198" spans="2:39" ht="15.75" customHeight="1" x14ac:dyDescent="0.25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</row>
    <row r="199" spans="2:39" ht="15.75" customHeight="1" x14ac:dyDescent="0.25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</row>
    <row r="200" spans="2:39" ht="15.75" customHeight="1" x14ac:dyDescent="0.25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</row>
    <row r="201" spans="2:39" ht="15.75" customHeight="1" x14ac:dyDescent="0.2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</row>
    <row r="202" spans="2:39" ht="15.75" customHeight="1" x14ac:dyDescent="0.25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</row>
    <row r="203" spans="2:39" ht="15.75" customHeight="1" x14ac:dyDescent="0.25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</row>
    <row r="204" spans="2:39" ht="15.75" customHeight="1" x14ac:dyDescent="0.25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</row>
    <row r="205" spans="2:39" ht="15.75" customHeight="1" x14ac:dyDescent="0.2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</row>
    <row r="206" spans="2:39" ht="15.75" customHeight="1" x14ac:dyDescent="0.25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</row>
    <row r="207" spans="2:39" ht="15.75" customHeight="1" x14ac:dyDescent="0.25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</row>
    <row r="208" spans="2:39" ht="15.75" customHeight="1" x14ac:dyDescent="0.25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</row>
    <row r="209" spans="2:39" ht="15.75" customHeight="1" x14ac:dyDescent="0.25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</row>
    <row r="210" spans="2:39" ht="15.75" customHeight="1" x14ac:dyDescent="0.25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</row>
    <row r="211" spans="2:39" ht="15.75" customHeight="1" x14ac:dyDescent="0.25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</row>
    <row r="212" spans="2:39" ht="15.75" customHeight="1" x14ac:dyDescent="0.25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</row>
    <row r="213" spans="2:39" ht="15.75" customHeight="1" x14ac:dyDescent="0.25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</row>
    <row r="214" spans="2:39" ht="15.75" customHeight="1" x14ac:dyDescent="0.2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</row>
    <row r="215" spans="2:39" ht="15.75" customHeight="1" x14ac:dyDescent="0.2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</row>
    <row r="216" spans="2:39" ht="15.75" customHeight="1" x14ac:dyDescent="0.2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</row>
    <row r="217" spans="2:39" ht="15.75" customHeight="1" x14ac:dyDescent="0.2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</row>
    <row r="218" spans="2:39" ht="15.75" customHeight="1" x14ac:dyDescent="0.2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</row>
    <row r="219" spans="2:39" ht="15.75" customHeight="1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</row>
    <row r="220" spans="2:39" ht="15.75" customHeight="1" x14ac:dyDescent="0.2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</row>
    <row r="221" spans="2:39" ht="15.75" customHeight="1" x14ac:dyDescent="0.2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</row>
    <row r="222" spans="2:39" ht="15.75" customHeight="1" x14ac:dyDescent="0.2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</row>
    <row r="223" spans="2:39" ht="15.75" customHeight="1" x14ac:dyDescent="0.2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</row>
    <row r="224" spans="2:39" ht="15.75" customHeight="1" x14ac:dyDescent="0.2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</row>
    <row r="225" spans="2:39" ht="15.75" customHeight="1" x14ac:dyDescent="0.25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</row>
    <row r="226" spans="2:39" ht="15.75" customHeight="1" x14ac:dyDescent="0.25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</row>
    <row r="227" spans="2:39" ht="15.75" customHeight="1" x14ac:dyDescent="0.25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</row>
    <row r="228" spans="2:39" ht="15.75" customHeight="1" x14ac:dyDescent="0.25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</row>
    <row r="229" spans="2:39" ht="15.75" customHeight="1" x14ac:dyDescent="0.25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</row>
    <row r="230" spans="2:39" ht="15.75" customHeight="1" x14ac:dyDescent="0.25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</row>
    <row r="231" spans="2:39" ht="15.75" customHeight="1" x14ac:dyDescent="0.25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</row>
    <row r="232" spans="2:39" ht="15.75" customHeight="1" x14ac:dyDescent="0.25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</row>
    <row r="233" spans="2:39" ht="15.75" customHeight="1" x14ac:dyDescent="0.25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</row>
    <row r="234" spans="2:39" ht="15.75" customHeight="1" x14ac:dyDescent="0.25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</row>
    <row r="235" spans="2:39" ht="15.75" customHeight="1" x14ac:dyDescent="0.25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</row>
    <row r="236" spans="2:39" ht="15.75" customHeight="1" x14ac:dyDescent="0.25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</row>
    <row r="237" spans="2:39" ht="15.75" customHeight="1" x14ac:dyDescent="0.25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</row>
    <row r="238" spans="2:39" ht="15.75" customHeight="1" x14ac:dyDescent="0.25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</row>
    <row r="239" spans="2:39" ht="15.75" customHeight="1" x14ac:dyDescent="0.25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</row>
    <row r="240" spans="2:39" ht="15.75" customHeight="1" x14ac:dyDescent="0.25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</row>
    <row r="241" spans="2:39" ht="15.75" customHeight="1" x14ac:dyDescent="0.2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</row>
    <row r="242" spans="2:39" ht="15.75" customHeight="1" x14ac:dyDescent="0.25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</row>
    <row r="243" spans="2:39" ht="15.75" customHeight="1" x14ac:dyDescent="0.25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</row>
    <row r="244" spans="2:39" ht="15.75" customHeight="1" x14ac:dyDescent="0.25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</row>
    <row r="245" spans="2:39" ht="15.75" customHeight="1" x14ac:dyDescent="0.25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</row>
    <row r="246" spans="2:39" ht="15.75" customHeight="1" x14ac:dyDescent="0.25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</row>
    <row r="247" spans="2:39" ht="15.75" customHeight="1" x14ac:dyDescent="0.25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</row>
    <row r="248" spans="2:39" ht="15.75" customHeight="1" x14ac:dyDescent="0.25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</row>
    <row r="249" spans="2:39" ht="15.75" customHeight="1" x14ac:dyDescent="0.25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</row>
    <row r="250" spans="2:39" ht="15.75" customHeight="1" x14ac:dyDescent="0.25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</row>
    <row r="251" spans="2:39" ht="15.75" customHeight="1" x14ac:dyDescent="0.25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</row>
    <row r="252" spans="2:39" ht="15.75" customHeight="1" x14ac:dyDescent="0.25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</row>
    <row r="253" spans="2:39" ht="15.75" customHeight="1" x14ac:dyDescent="0.25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</row>
    <row r="254" spans="2:39" ht="15.75" customHeight="1" x14ac:dyDescent="0.25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</row>
    <row r="255" spans="2:39" ht="15.75" customHeight="1" x14ac:dyDescent="0.25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</row>
    <row r="256" spans="2:39" ht="15.75" customHeight="1" x14ac:dyDescent="0.25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</row>
    <row r="257" spans="2:39" ht="15.75" customHeight="1" x14ac:dyDescent="0.25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</row>
    <row r="258" spans="2:39" ht="15.75" customHeight="1" x14ac:dyDescent="0.25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</row>
    <row r="259" spans="2:39" ht="15.75" customHeight="1" x14ac:dyDescent="0.25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</row>
    <row r="260" spans="2:39" ht="15.75" customHeight="1" x14ac:dyDescent="0.25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</row>
    <row r="261" spans="2:39" ht="15.75" customHeight="1" x14ac:dyDescent="0.25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</row>
    <row r="262" spans="2:39" ht="15.75" customHeight="1" x14ac:dyDescent="0.25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</row>
    <row r="263" spans="2:39" ht="15.75" customHeight="1" x14ac:dyDescent="0.25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</row>
    <row r="264" spans="2:39" ht="15.75" customHeight="1" x14ac:dyDescent="0.25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</row>
    <row r="265" spans="2:39" ht="15.75" customHeight="1" x14ac:dyDescent="0.25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</row>
    <row r="266" spans="2:39" ht="15.75" customHeight="1" x14ac:dyDescent="0.25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</row>
    <row r="267" spans="2:39" ht="15.75" customHeight="1" x14ac:dyDescent="0.25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</row>
    <row r="268" spans="2:39" ht="15.75" customHeight="1" x14ac:dyDescent="0.25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</row>
    <row r="269" spans="2:39" ht="15.75" customHeight="1" x14ac:dyDescent="0.25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</row>
    <row r="270" spans="2:39" ht="15.75" customHeight="1" x14ac:dyDescent="0.25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</row>
    <row r="271" spans="2:39" ht="15.75" customHeight="1" x14ac:dyDescent="0.25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</row>
    <row r="272" spans="2:39" ht="15.75" customHeight="1" x14ac:dyDescent="0.25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</row>
    <row r="273" spans="2:39" ht="15.75" customHeight="1" x14ac:dyDescent="0.25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</row>
    <row r="274" spans="2:39" ht="15.75" customHeight="1" x14ac:dyDescent="0.25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</row>
    <row r="275" spans="2:39" ht="15.75" customHeight="1" x14ac:dyDescent="0.25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</row>
    <row r="276" spans="2:39" ht="15.75" customHeight="1" x14ac:dyDescent="0.25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</row>
    <row r="277" spans="2:39" ht="15.75" customHeight="1" x14ac:dyDescent="0.25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</row>
    <row r="278" spans="2:39" ht="15.75" customHeight="1" x14ac:dyDescent="0.25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</row>
    <row r="279" spans="2:39" ht="15.75" customHeight="1" x14ac:dyDescent="0.25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</row>
    <row r="280" spans="2:39" ht="15.75" customHeight="1" x14ac:dyDescent="0.25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</row>
    <row r="281" spans="2:39" ht="15.75" customHeight="1" x14ac:dyDescent="0.25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</row>
    <row r="282" spans="2:39" ht="15.75" customHeight="1" x14ac:dyDescent="0.25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</row>
    <row r="283" spans="2:39" ht="15.75" customHeight="1" x14ac:dyDescent="0.25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</row>
    <row r="284" spans="2:39" ht="15.75" customHeight="1" x14ac:dyDescent="0.25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</row>
    <row r="285" spans="2:39" ht="15.75" customHeight="1" x14ac:dyDescent="0.25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</row>
    <row r="286" spans="2:39" ht="15.75" customHeight="1" x14ac:dyDescent="0.25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</row>
    <row r="287" spans="2:39" ht="15.75" customHeight="1" x14ac:dyDescent="0.25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</row>
    <row r="288" spans="2:39" ht="15.75" customHeight="1" x14ac:dyDescent="0.25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</row>
    <row r="289" spans="2:39" ht="15.75" customHeight="1" x14ac:dyDescent="0.25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</row>
    <row r="290" spans="2:39" ht="15.75" customHeight="1" x14ac:dyDescent="0.25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</row>
    <row r="291" spans="2:39" ht="15.75" customHeight="1" x14ac:dyDescent="0.25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</row>
    <row r="292" spans="2:39" ht="15.75" customHeight="1" x14ac:dyDescent="0.25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</row>
    <row r="293" spans="2:39" ht="15.75" customHeight="1" x14ac:dyDescent="0.25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</row>
    <row r="294" spans="2:39" ht="15.75" customHeight="1" x14ac:dyDescent="0.25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</row>
    <row r="295" spans="2:39" ht="15.75" customHeight="1" x14ac:dyDescent="0.25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</row>
    <row r="296" spans="2:39" ht="15.75" customHeight="1" x14ac:dyDescent="0.25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</row>
    <row r="297" spans="2:39" ht="15.75" customHeight="1" x14ac:dyDescent="0.25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</row>
    <row r="298" spans="2:39" ht="15.75" customHeight="1" x14ac:dyDescent="0.25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</row>
    <row r="299" spans="2:39" ht="15.75" customHeight="1" x14ac:dyDescent="0.25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</row>
    <row r="300" spans="2:39" ht="15.75" customHeight="1" x14ac:dyDescent="0.25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</row>
    <row r="301" spans="2:39" ht="15.75" customHeight="1" x14ac:dyDescent="0.25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</row>
    <row r="302" spans="2:39" ht="15.75" customHeight="1" x14ac:dyDescent="0.25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</row>
    <row r="303" spans="2:39" ht="15.75" customHeight="1" x14ac:dyDescent="0.25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</row>
    <row r="304" spans="2:39" ht="15.75" customHeight="1" x14ac:dyDescent="0.25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</row>
    <row r="305" spans="2:39" ht="15.75" customHeight="1" x14ac:dyDescent="0.25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</row>
    <row r="306" spans="2:39" ht="15.75" customHeight="1" x14ac:dyDescent="0.25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</row>
    <row r="307" spans="2:39" ht="15.75" customHeight="1" x14ac:dyDescent="0.25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</row>
    <row r="308" spans="2:39" ht="15.75" customHeight="1" x14ac:dyDescent="0.25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</row>
    <row r="309" spans="2:39" ht="15.75" customHeight="1" x14ac:dyDescent="0.25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</row>
    <row r="310" spans="2:39" ht="15.75" customHeight="1" x14ac:dyDescent="0.25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</row>
    <row r="311" spans="2:39" ht="15.75" customHeight="1" x14ac:dyDescent="0.25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</row>
    <row r="312" spans="2:39" ht="15.75" customHeight="1" x14ac:dyDescent="0.25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</row>
    <row r="313" spans="2:39" ht="15.75" customHeight="1" x14ac:dyDescent="0.25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</row>
    <row r="314" spans="2:39" ht="15.75" customHeight="1" x14ac:dyDescent="0.25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</row>
    <row r="315" spans="2:39" ht="15.75" customHeight="1" x14ac:dyDescent="0.25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</row>
    <row r="316" spans="2:39" ht="15.75" customHeight="1" x14ac:dyDescent="0.25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</row>
    <row r="317" spans="2:39" ht="15.75" customHeight="1" x14ac:dyDescent="0.25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</row>
    <row r="318" spans="2:39" ht="15.75" customHeight="1" x14ac:dyDescent="0.25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</row>
    <row r="319" spans="2:39" ht="15.75" customHeight="1" x14ac:dyDescent="0.25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</row>
    <row r="320" spans="2:39" ht="15.75" customHeight="1" x14ac:dyDescent="0.25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</row>
    <row r="321" spans="2:39" ht="15.75" customHeight="1" x14ac:dyDescent="0.25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</row>
    <row r="322" spans="2:39" ht="15.75" customHeight="1" x14ac:dyDescent="0.25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</row>
    <row r="323" spans="2:39" ht="15.75" customHeight="1" x14ac:dyDescent="0.25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</row>
    <row r="324" spans="2:39" ht="15.75" customHeight="1" x14ac:dyDescent="0.25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</row>
    <row r="325" spans="2:39" ht="15.75" customHeight="1" x14ac:dyDescent="0.25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</row>
    <row r="326" spans="2:39" ht="15.75" customHeight="1" x14ac:dyDescent="0.25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</row>
    <row r="327" spans="2:39" ht="15.75" customHeight="1" x14ac:dyDescent="0.25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</row>
    <row r="328" spans="2:39" ht="15.75" customHeight="1" x14ac:dyDescent="0.25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</row>
    <row r="329" spans="2:39" ht="15.75" customHeight="1" x14ac:dyDescent="0.25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</row>
    <row r="330" spans="2:39" ht="15.75" customHeight="1" x14ac:dyDescent="0.25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</row>
    <row r="331" spans="2:39" ht="15.75" customHeight="1" x14ac:dyDescent="0.25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</row>
    <row r="332" spans="2:39" ht="15.75" customHeight="1" x14ac:dyDescent="0.25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</row>
    <row r="333" spans="2:39" ht="15.75" customHeight="1" x14ac:dyDescent="0.25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</row>
    <row r="334" spans="2:39" ht="15.75" customHeight="1" x14ac:dyDescent="0.25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</row>
    <row r="335" spans="2:39" ht="15.75" customHeight="1" x14ac:dyDescent="0.25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</row>
    <row r="336" spans="2:39" ht="15.75" customHeight="1" x14ac:dyDescent="0.25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</row>
    <row r="337" spans="2:39" ht="15.75" customHeight="1" x14ac:dyDescent="0.25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</row>
    <row r="338" spans="2:39" ht="15.75" customHeight="1" x14ac:dyDescent="0.25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</row>
    <row r="339" spans="2:39" ht="15.75" customHeight="1" x14ac:dyDescent="0.25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</row>
    <row r="340" spans="2:39" ht="15.75" customHeight="1" x14ac:dyDescent="0.25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</row>
    <row r="341" spans="2:39" ht="15.75" customHeight="1" x14ac:dyDescent="0.25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</row>
    <row r="342" spans="2:39" ht="15.75" customHeight="1" x14ac:dyDescent="0.25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</row>
    <row r="343" spans="2:39" ht="15.75" customHeight="1" x14ac:dyDescent="0.25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</row>
    <row r="344" spans="2:39" ht="15.75" customHeight="1" x14ac:dyDescent="0.25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</row>
    <row r="345" spans="2:39" ht="15.75" customHeight="1" x14ac:dyDescent="0.25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</row>
    <row r="346" spans="2:39" ht="15.75" customHeight="1" x14ac:dyDescent="0.25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</row>
    <row r="347" spans="2:39" ht="15.75" customHeight="1" x14ac:dyDescent="0.25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</row>
    <row r="348" spans="2:39" ht="15.75" customHeight="1" x14ac:dyDescent="0.25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</row>
    <row r="349" spans="2:39" ht="15.75" customHeight="1" x14ac:dyDescent="0.25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</row>
    <row r="350" spans="2:39" ht="15.75" customHeight="1" x14ac:dyDescent="0.25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</row>
    <row r="351" spans="2:39" ht="15.75" customHeight="1" x14ac:dyDescent="0.25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</row>
    <row r="352" spans="2:39" ht="15.75" customHeight="1" x14ac:dyDescent="0.25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</row>
    <row r="353" spans="2:39" ht="15.75" customHeight="1" x14ac:dyDescent="0.25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</row>
    <row r="354" spans="2:39" ht="15.75" customHeight="1" x14ac:dyDescent="0.25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</row>
    <row r="355" spans="2:39" ht="15.75" customHeight="1" x14ac:dyDescent="0.25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</row>
    <row r="356" spans="2:39" ht="15.75" customHeight="1" x14ac:dyDescent="0.25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</row>
    <row r="357" spans="2:39" ht="15.75" customHeight="1" x14ac:dyDescent="0.25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</row>
    <row r="358" spans="2:39" ht="15.75" customHeight="1" x14ac:dyDescent="0.25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</row>
    <row r="359" spans="2:39" ht="15.75" customHeight="1" x14ac:dyDescent="0.25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</row>
    <row r="360" spans="2:39" ht="15.75" customHeight="1" x14ac:dyDescent="0.25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</row>
    <row r="361" spans="2:39" ht="15.75" customHeight="1" x14ac:dyDescent="0.2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</row>
    <row r="362" spans="2:39" ht="15.75" customHeight="1" x14ac:dyDescent="0.25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</row>
    <row r="363" spans="2:39" ht="15.75" customHeight="1" x14ac:dyDescent="0.25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</row>
    <row r="364" spans="2:39" ht="15.75" customHeight="1" x14ac:dyDescent="0.25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</row>
    <row r="365" spans="2:39" ht="15.75" customHeight="1" x14ac:dyDescent="0.25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</row>
    <row r="366" spans="2:39" ht="15.75" customHeight="1" x14ac:dyDescent="0.25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</row>
    <row r="367" spans="2:39" ht="15.75" customHeight="1" x14ac:dyDescent="0.25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</row>
    <row r="368" spans="2:39" ht="15.75" customHeight="1" x14ac:dyDescent="0.25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</row>
    <row r="369" spans="2:39" ht="15.75" customHeight="1" x14ac:dyDescent="0.25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</row>
    <row r="370" spans="2:39" ht="15.75" customHeight="1" x14ac:dyDescent="0.25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</row>
    <row r="371" spans="2:39" ht="15.75" customHeight="1" x14ac:dyDescent="0.25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</row>
    <row r="372" spans="2:39" ht="15.75" customHeight="1" x14ac:dyDescent="0.25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</row>
    <row r="373" spans="2:39" ht="15.75" customHeight="1" x14ac:dyDescent="0.25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</row>
    <row r="374" spans="2:39" ht="15.75" customHeight="1" x14ac:dyDescent="0.25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</row>
    <row r="375" spans="2:39" ht="15.75" customHeight="1" x14ac:dyDescent="0.25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</row>
    <row r="376" spans="2:39" ht="15.75" customHeight="1" x14ac:dyDescent="0.25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</row>
    <row r="377" spans="2:39" ht="15.75" customHeight="1" x14ac:dyDescent="0.25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</row>
    <row r="378" spans="2:39" ht="15.75" customHeight="1" x14ac:dyDescent="0.25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</row>
    <row r="379" spans="2:39" ht="15.75" customHeight="1" x14ac:dyDescent="0.25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</row>
    <row r="380" spans="2:39" ht="15.75" customHeight="1" x14ac:dyDescent="0.25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</row>
    <row r="381" spans="2:39" ht="15.75" customHeight="1" x14ac:dyDescent="0.25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</row>
    <row r="382" spans="2:39" ht="15.75" customHeight="1" x14ac:dyDescent="0.25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</row>
    <row r="383" spans="2:39" ht="15.75" customHeight="1" x14ac:dyDescent="0.25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</row>
    <row r="384" spans="2:39" ht="15.75" customHeight="1" x14ac:dyDescent="0.25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</row>
    <row r="385" spans="2:39" ht="15.75" customHeight="1" x14ac:dyDescent="0.25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</row>
    <row r="386" spans="2:39" ht="15.75" customHeight="1" x14ac:dyDescent="0.25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</row>
    <row r="387" spans="2:39" ht="15.75" customHeight="1" x14ac:dyDescent="0.25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</row>
    <row r="388" spans="2:39" ht="15.75" customHeight="1" x14ac:dyDescent="0.25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</row>
    <row r="389" spans="2:39" ht="15.75" customHeight="1" x14ac:dyDescent="0.25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</row>
    <row r="390" spans="2:39" ht="15.75" customHeight="1" x14ac:dyDescent="0.25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</row>
    <row r="391" spans="2:39" ht="15.75" customHeight="1" x14ac:dyDescent="0.25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</row>
    <row r="392" spans="2:39" ht="15.75" customHeight="1" x14ac:dyDescent="0.25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</row>
    <row r="393" spans="2:39" ht="15.75" customHeight="1" x14ac:dyDescent="0.25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</row>
    <row r="394" spans="2:39" ht="15.75" customHeight="1" x14ac:dyDescent="0.25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</row>
    <row r="395" spans="2:39" ht="15.75" customHeight="1" x14ac:dyDescent="0.25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</row>
    <row r="396" spans="2:39" ht="15.75" customHeight="1" x14ac:dyDescent="0.25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</row>
    <row r="397" spans="2:39" ht="15.75" customHeight="1" x14ac:dyDescent="0.25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</row>
    <row r="398" spans="2:39" ht="15.75" customHeight="1" x14ac:dyDescent="0.25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</row>
    <row r="399" spans="2:39" ht="15.75" customHeight="1" x14ac:dyDescent="0.25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</row>
    <row r="400" spans="2:39" ht="15.75" customHeight="1" x14ac:dyDescent="0.25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</row>
    <row r="401" spans="2:39" ht="15.75" customHeight="1" x14ac:dyDescent="0.25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</row>
    <row r="402" spans="2:39" ht="15.75" customHeight="1" x14ac:dyDescent="0.25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</row>
    <row r="403" spans="2:39" ht="15.75" customHeight="1" x14ac:dyDescent="0.25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</row>
    <row r="404" spans="2:39" ht="15.75" customHeight="1" x14ac:dyDescent="0.25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</row>
    <row r="405" spans="2:39" ht="15.75" customHeight="1" x14ac:dyDescent="0.25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</row>
    <row r="406" spans="2:39" ht="15.75" customHeight="1" x14ac:dyDescent="0.25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</row>
    <row r="407" spans="2:39" ht="15.75" customHeight="1" x14ac:dyDescent="0.25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</row>
    <row r="408" spans="2:39" ht="15.75" customHeight="1" x14ac:dyDescent="0.25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</row>
    <row r="409" spans="2:39" ht="15.75" customHeight="1" x14ac:dyDescent="0.25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</row>
    <row r="410" spans="2:39" ht="15.75" customHeight="1" x14ac:dyDescent="0.25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</row>
    <row r="411" spans="2:39" ht="15.75" customHeight="1" x14ac:dyDescent="0.25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</row>
    <row r="412" spans="2:39" ht="15.75" customHeight="1" x14ac:dyDescent="0.25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</row>
    <row r="413" spans="2:39" ht="15.75" customHeight="1" x14ac:dyDescent="0.25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</row>
    <row r="414" spans="2:39" ht="15.75" customHeight="1" x14ac:dyDescent="0.25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</row>
    <row r="415" spans="2:39" ht="15.75" customHeight="1" x14ac:dyDescent="0.25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</row>
    <row r="416" spans="2:39" ht="15.75" customHeight="1" x14ac:dyDescent="0.25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</row>
    <row r="417" spans="2:39" ht="15.75" customHeight="1" x14ac:dyDescent="0.25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</row>
    <row r="418" spans="2:39" ht="15.75" customHeight="1" x14ac:dyDescent="0.25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</row>
    <row r="419" spans="2:39" ht="15.75" customHeight="1" x14ac:dyDescent="0.25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</row>
    <row r="420" spans="2:39" ht="15.75" customHeight="1" x14ac:dyDescent="0.25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</row>
    <row r="421" spans="2:39" ht="15.75" customHeight="1" x14ac:dyDescent="0.25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</row>
    <row r="422" spans="2:39" ht="15.75" customHeight="1" x14ac:dyDescent="0.25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</row>
    <row r="423" spans="2:39" ht="15.75" customHeight="1" x14ac:dyDescent="0.25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</row>
    <row r="424" spans="2:39" ht="15.75" customHeight="1" x14ac:dyDescent="0.25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</row>
    <row r="425" spans="2:39" ht="15.75" customHeight="1" x14ac:dyDescent="0.25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</row>
    <row r="426" spans="2:39" ht="15.75" customHeight="1" x14ac:dyDescent="0.25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</row>
    <row r="427" spans="2:39" ht="15.75" customHeight="1" x14ac:dyDescent="0.25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</row>
    <row r="428" spans="2:39" ht="15.75" customHeight="1" x14ac:dyDescent="0.25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</row>
    <row r="429" spans="2:39" ht="15.75" customHeight="1" x14ac:dyDescent="0.25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</row>
    <row r="430" spans="2:39" ht="15.75" customHeight="1" x14ac:dyDescent="0.25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</row>
    <row r="431" spans="2:39" ht="15.75" customHeight="1" x14ac:dyDescent="0.25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</row>
    <row r="432" spans="2:39" ht="15.75" customHeight="1" x14ac:dyDescent="0.25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</row>
    <row r="433" spans="2:39" ht="15.75" customHeight="1" x14ac:dyDescent="0.25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</row>
    <row r="434" spans="2:39" ht="15.75" customHeight="1" x14ac:dyDescent="0.25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</row>
    <row r="435" spans="2:39" ht="15.75" customHeight="1" x14ac:dyDescent="0.25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</row>
    <row r="436" spans="2:39" ht="15.75" customHeight="1" x14ac:dyDescent="0.25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</row>
    <row r="437" spans="2:39" ht="15.75" customHeight="1" x14ac:dyDescent="0.25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</row>
    <row r="438" spans="2:39" ht="15.75" customHeight="1" x14ac:dyDescent="0.25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</row>
    <row r="439" spans="2:39" ht="15.75" customHeight="1" x14ac:dyDescent="0.25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</row>
    <row r="440" spans="2:39" ht="15.75" customHeight="1" x14ac:dyDescent="0.25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</row>
    <row r="441" spans="2:39" ht="15.75" customHeight="1" x14ac:dyDescent="0.25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</row>
    <row r="442" spans="2:39" ht="15.75" customHeight="1" x14ac:dyDescent="0.25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</row>
    <row r="443" spans="2:39" ht="15.75" customHeight="1" x14ac:dyDescent="0.25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</row>
    <row r="444" spans="2:39" ht="15.75" customHeight="1" x14ac:dyDescent="0.25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</row>
    <row r="445" spans="2:39" ht="15.75" customHeight="1" x14ac:dyDescent="0.25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</row>
    <row r="446" spans="2:39" ht="15.75" customHeight="1" x14ac:dyDescent="0.25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</row>
    <row r="447" spans="2:39" ht="15.75" customHeight="1" x14ac:dyDescent="0.25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</row>
    <row r="448" spans="2:39" ht="15.75" customHeight="1" x14ac:dyDescent="0.25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</row>
    <row r="449" spans="2:39" ht="15.75" customHeight="1" x14ac:dyDescent="0.25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</row>
    <row r="450" spans="2:39" ht="15.75" customHeight="1" x14ac:dyDescent="0.25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</row>
    <row r="451" spans="2:39" ht="15.75" customHeight="1" x14ac:dyDescent="0.25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</row>
    <row r="452" spans="2:39" ht="15.75" customHeight="1" x14ac:dyDescent="0.25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</row>
    <row r="453" spans="2:39" ht="15.75" customHeight="1" x14ac:dyDescent="0.25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</row>
    <row r="454" spans="2:39" ht="15.75" customHeight="1" x14ac:dyDescent="0.25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</row>
    <row r="455" spans="2:39" ht="15.75" customHeight="1" x14ac:dyDescent="0.25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</row>
    <row r="456" spans="2:39" ht="15.75" customHeight="1" x14ac:dyDescent="0.25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</row>
    <row r="457" spans="2:39" ht="15.75" customHeight="1" x14ac:dyDescent="0.25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</row>
    <row r="458" spans="2:39" ht="15.75" customHeight="1" x14ac:dyDescent="0.25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</row>
    <row r="459" spans="2:39" ht="15.75" customHeight="1" x14ac:dyDescent="0.25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</row>
    <row r="460" spans="2:39" ht="15.75" customHeight="1" x14ac:dyDescent="0.25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</row>
    <row r="461" spans="2:39" ht="15.75" customHeight="1" x14ac:dyDescent="0.25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</row>
    <row r="462" spans="2:39" ht="15.75" customHeight="1" x14ac:dyDescent="0.25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</row>
    <row r="463" spans="2:39" ht="15.75" customHeight="1" x14ac:dyDescent="0.25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</row>
    <row r="464" spans="2:39" ht="15.75" customHeight="1" x14ac:dyDescent="0.25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</row>
    <row r="465" spans="2:39" ht="15.75" customHeight="1" x14ac:dyDescent="0.25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</row>
    <row r="466" spans="2:39" ht="15.75" customHeight="1" x14ac:dyDescent="0.25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</row>
    <row r="467" spans="2:39" ht="15.75" customHeight="1" x14ac:dyDescent="0.25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</row>
    <row r="468" spans="2:39" ht="15.75" customHeight="1" x14ac:dyDescent="0.25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</row>
    <row r="469" spans="2:39" ht="15.75" customHeight="1" x14ac:dyDescent="0.25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</row>
    <row r="470" spans="2:39" ht="15.75" customHeight="1" x14ac:dyDescent="0.25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</row>
    <row r="471" spans="2:39" ht="15.75" customHeight="1" x14ac:dyDescent="0.25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</row>
    <row r="472" spans="2:39" ht="15.75" customHeight="1" x14ac:dyDescent="0.25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</row>
    <row r="473" spans="2:39" ht="15.75" customHeight="1" x14ac:dyDescent="0.25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</row>
    <row r="474" spans="2:39" ht="15.75" customHeight="1" x14ac:dyDescent="0.25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</row>
    <row r="475" spans="2:39" ht="15.75" customHeight="1" x14ac:dyDescent="0.25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</row>
    <row r="476" spans="2:39" ht="15.75" customHeight="1" x14ac:dyDescent="0.25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</row>
    <row r="477" spans="2:39" ht="15.75" customHeight="1" x14ac:dyDescent="0.25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</row>
    <row r="478" spans="2:39" ht="15.75" customHeight="1" x14ac:dyDescent="0.25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</row>
    <row r="479" spans="2:39" ht="15.75" customHeight="1" x14ac:dyDescent="0.25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</row>
    <row r="480" spans="2:39" ht="15.75" customHeight="1" x14ac:dyDescent="0.25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</row>
    <row r="481" spans="2:39" ht="15.75" customHeight="1" x14ac:dyDescent="0.25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</row>
    <row r="482" spans="2:39" ht="15.75" customHeight="1" x14ac:dyDescent="0.25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</row>
    <row r="483" spans="2:39" ht="15.75" customHeight="1" x14ac:dyDescent="0.25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</row>
    <row r="484" spans="2:39" ht="15.75" customHeight="1" x14ac:dyDescent="0.25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</row>
    <row r="485" spans="2:39" ht="15.75" customHeight="1" x14ac:dyDescent="0.25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</row>
    <row r="486" spans="2:39" ht="15.75" customHeight="1" x14ac:dyDescent="0.25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</row>
    <row r="487" spans="2:39" ht="15.75" customHeight="1" x14ac:dyDescent="0.25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</row>
    <row r="488" spans="2:39" ht="15.75" customHeight="1" x14ac:dyDescent="0.25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</row>
    <row r="489" spans="2:39" ht="15.75" customHeight="1" x14ac:dyDescent="0.25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</row>
    <row r="490" spans="2:39" ht="15.75" customHeight="1" x14ac:dyDescent="0.25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</row>
    <row r="491" spans="2:39" ht="15.75" customHeight="1" x14ac:dyDescent="0.25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</row>
    <row r="492" spans="2:39" ht="15.75" customHeight="1" x14ac:dyDescent="0.25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</row>
    <row r="493" spans="2:39" ht="15.75" customHeight="1" x14ac:dyDescent="0.25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</row>
    <row r="494" spans="2:39" ht="15.75" customHeight="1" x14ac:dyDescent="0.25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</row>
    <row r="495" spans="2:39" ht="15.75" customHeight="1" x14ac:dyDescent="0.25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</row>
    <row r="496" spans="2:39" ht="15.75" customHeight="1" x14ac:dyDescent="0.25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</row>
    <row r="497" spans="2:39" ht="15.75" customHeight="1" x14ac:dyDescent="0.25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</row>
    <row r="498" spans="2:39" ht="15.75" customHeight="1" x14ac:dyDescent="0.25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</row>
    <row r="499" spans="2:39" ht="15.75" customHeight="1" x14ac:dyDescent="0.25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</row>
    <row r="500" spans="2:39" ht="15.75" customHeight="1" x14ac:dyDescent="0.25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</row>
    <row r="501" spans="2:39" ht="15.75" customHeight="1" x14ac:dyDescent="0.25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</row>
    <row r="502" spans="2:39" ht="15.75" customHeight="1" x14ac:dyDescent="0.25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</row>
    <row r="503" spans="2:39" ht="15.75" customHeight="1" x14ac:dyDescent="0.25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</row>
    <row r="504" spans="2:39" ht="15.75" customHeight="1" x14ac:dyDescent="0.25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</row>
    <row r="505" spans="2:39" ht="15.75" customHeight="1" x14ac:dyDescent="0.25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</row>
    <row r="506" spans="2:39" ht="15.75" customHeight="1" x14ac:dyDescent="0.25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</row>
    <row r="507" spans="2:39" ht="15.75" customHeight="1" x14ac:dyDescent="0.25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</row>
    <row r="508" spans="2:39" ht="15.75" customHeight="1" x14ac:dyDescent="0.25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</row>
    <row r="509" spans="2:39" ht="15.75" customHeight="1" x14ac:dyDescent="0.25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</row>
    <row r="510" spans="2:39" ht="15.75" customHeight="1" x14ac:dyDescent="0.25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</row>
    <row r="511" spans="2:39" ht="15.75" customHeight="1" x14ac:dyDescent="0.25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</row>
    <row r="512" spans="2:39" ht="15.75" customHeight="1" x14ac:dyDescent="0.25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</row>
    <row r="513" spans="2:39" ht="15.75" customHeight="1" x14ac:dyDescent="0.25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</row>
    <row r="514" spans="2:39" ht="15.75" customHeight="1" x14ac:dyDescent="0.25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</row>
    <row r="515" spans="2:39" ht="15.75" customHeight="1" x14ac:dyDescent="0.25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</row>
    <row r="516" spans="2:39" ht="15.75" customHeight="1" x14ac:dyDescent="0.25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</row>
    <row r="517" spans="2:39" ht="15.75" customHeight="1" x14ac:dyDescent="0.25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</row>
    <row r="518" spans="2:39" ht="15.75" customHeight="1" x14ac:dyDescent="0.25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</row>
    <row r="519" spans="2:39" ht="15.75" customHeight="1" x14ac:dyDescent="0.25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</row>
    <row r="520" spans="2:39" ht="15.75" customHeight="1" x14ac:dyDescent="0.25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</row>
    <row r="521" spans="2:39" ht="15.75" customHeight="1" x14ac:dyDescent="0.25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</row>
    <row r="522" spans="2:39" ht="15.75" customHeight="1" x14ac:dyDescent="0.25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</row>
    <row r="523" spans="2:39" ht="15.75" customHeight="1" x14ac:dyDescent="0.25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</row>
    <row r="524" spans="2:39" ht="15.75" customHeight="1" x14ac:dyDescent="0.25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</row>
    <row r="525" spans="2:39" ht="15.75" customHeight="1" x14ac:dyDescent="0.25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</row>
    <row r="526" spans="2:39" ht="15.75" customHeight="1" x14ac:dyDescent="0.25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</row>
    <row r="527" spans="2:39" ht="15.75" customHeight="1" x14ac:dyDescent="0.25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</row>
    <row r="528" spans="2:39" ht="15.75" customHeight="1" x14ac:dyDescent="0.25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</row>
    <row r="529" spans="2:39" ht="15.75" customHeight="1" x14ac:dyDescent="0.25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</row>
    <row r="530" spans="2:39" ht="15.75" customHeight="1" x14ac:dyDescent="0.25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</row>
    <row r="531" spans="2:39" ht="15.75" customHeight="1" x14ac:dyDescent="0.25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</row>
    <row r="532" spans="2:39" ht="15.75" customHeight="1" x14ac:dyDescent="0.25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</row>
    <row r="533" spans="2:39" ht="15.75" customHeight="1" x14ac:dyDescent="0.25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</row>
    <row r="534" spans="2:39" ht="15.75" customHeight="1" x14ac:dyDescent="0.25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</row>
    <row r="535" spans="2:39" ht="15.75" customHeight="1" x14ac:dyDescent="0.25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</row>
    <row r="536" spans="2:39" ht="15.75" customHeight="1" x14ac:dyDescent="0.25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</row>
    <row r="537" spans="2:39" ht="15.75" customHeight="1" x14ac:dyDescent="0.25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</row>
    <row r="538" spans="2:39" ht="15.75" customHeight="1" x14ac:dyDescent="0.25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</row>
    <row r="539" spans="2:39" ht="15.75" customHeight="1" x14ac:dyDescent="0.25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</row>
    <row r="540" spans="2:39" ht="15.75" customHeight="1" x14ac:dyDescent="0.25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</row>
    <row r="541" spans="2:39" ht="15.75" customHeight="1" x14ac:dyDescent="0.25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</row>
    <row r="542" spans="2:39" ht="15.75" customHeight="1" x14ac:dyDescent="0.25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</row>
    <row r="543" spans="2:39" ht="15.75" customHeight="1" x14ac:dyDescent="0.25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</row>
    <row r="544" spans="2:39" ht="15.75" customHeight="1" x14ac:dyDescent="0.25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</row>
    <row r="545" spans="2:39" ht="15.75" customHeight="1" x14ac:dyDescent="0.25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</row>
    <row r="546" spans="2:39" ht="15.75" customHeight="1" x14ac:dyDescent="0.25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</row>
    <row r="547" spans="2:39" ht="15.75" customHeight="1" x14ac:dyDescent="0.25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</row>
    <row r="548" spans="2:39" ht="15.75" customHeight="1" x14ac:dyDescent="0.25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</row>
    <row r="549" spans="2:39" ht="15.75" customHeight="1" x14ac:dyDescent="0.25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</row>
    <row r="550" spans="2:39" ht="15.75" customHeight="1" x14ac:dyDescent="0.25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</row>
    <row r="551" spans="2:39" ht="15.75" customHeight="1" x14ac:dyDescent="0.25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</row>
    <row r="552" spans="2:39" ht="15.75" customHeight="1" x14ac:dyDescent="0.25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</row>
    <row r="553" spans="2:39" ht="15.75" customHeight="1" x14ac:dyDescent="0.25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</row>
    <row r="554" spans="2:39" ht="15.75" customHeight="1" x14ac:dyDescent="0.25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</row>
    <row r="555" spans="2:39" ht="15.75" customHeight="1" x14ac:dyDescent="0.25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</row>
    <row r="556" spans="2:39" ht="15.75" customHeight="1" x14ac:dyDescent="0.25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</row>
    <row r="557" spans="2:39" ht="15.75" customHeight="1" x14ac:dyDescent="0.25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</row>
    <row r="558" spans="2:39" ht="15.75" customHeight="1" x14ac:dyDescent="0.25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</row>
    <row r="559" spans="2:39" ht="15.75" customHeight="1" x14ac:dyDescent="0.25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</row>
    <row r="560" spans="2:39" ht="15.75" customHeight="1" x14ac:dyDescent="0.25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</row>
    <row r="561" spans="2:39" ht="15.75" customHeight="1" x14ac:dyDescent="0.25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</row>
    <row r="562" spans="2:39" ht="15.75" customHeight="1" x14ac:dyDescent="0.25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</row>
    <row r="563" spans="2:39" ht="15.75" customHeight="1" x14ac:dyDescent="0.25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</row>
    <row r="564" spans="2:39" ht="15.75" customHeight="1" x14ac:dyDescent="0.25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</row>
    <row r="565" spans="2:39" ht="15.75" customHeight="1" x14ac:dyDescent="0.25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</row>
    <row r="566" spans="2:39" ht="15.75" customHeight="1" x14ac:dyDescent="0.25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</row>
    <row r="567" spans="2:39" ht="15.75" customHeight="1" x14ac:dyDescent="0.25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</row>
    <row r="568" spans="2:39" ht="15.75" customHeight="1" x14ac:dyDescent="0.25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</row>
    <row r="569" spans="2:39" ht="15.75" customHeight="1" x14ac:dyDescent="0.25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</row>
    <row r="570" spans="2:39" ht="15.75" customHeight="1" x14ac:dyDescent="0.25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</row>
    <row r="571" spans="2:39" ht="15.75" customHeight="1" x14ac:dyDescent="0.25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</row>
    <row r="572" spans="2:39" ht="15.75" customHeight="1" x14ac:dyDescent="0.25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</row>
    <row r="573" spans="2:39" ht="15.75" customHeight="1" x14ac:dyDescent="0.25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</row>
    <row r="574" spans="2:39" ht="15.75" customHeight="1" x14ac:dyDescent="0.25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</row>
    <row r="575" spans="2:39" ht="15.75" customHeight="1" x14ac:dyDescent="0.25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</row>
    <row r="576" spans="2:39" ht="15.75" customHeight="1" x14ac:dyDescent="0.25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</row>
    <row r="577" spans="2:39" ht="15.75" customHeight="1" x14ac:dyDescent="0.25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</row>
    <row r="578" spans="2:39" ht="15.75" customHeight="1" x14ac:dyDescent="0.25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</row>
    <row r="579" spans="2:39" ht="15.75" customHeight="1" x14ac:dyDescent="0.25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</row>
    <row r="580" spans="2:39" ht="15.75" customHeight="1" x14ac:dyDescent="0.25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</row>
    <row r="581" spans="2:39" ht="15.75" customHeight="1" x14ac:dyDescent="0.25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</row>
    <row r="582" spans="2:39" ht="15.75" customHeight="1" x14ac:dyDescent="0.25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</row>
    <row r="583" spans="2:39" ht="15.75" customHeight="1" x14ac:dyDescent="0.25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</row>
    <row r="584" spans="2:39" ht="15.75" customHeight="1" x14ac:dyDescent="0.25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</row>
    <row r="585" spans="2:39" ht="15.75" customHeight="1" x14ac:dyDescent="0.25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</row>
    <row r="586" spans="2:39" ht="15.75" customHeight="1" x14ac:dyDescent="0.25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</row>
    <row r="587" spans="2:39" ht="15.75" customHeight="1" x14ac:dyDescent="0.25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</row>
    <row r="588" spans="2:39" ht="15.75" customHeight="1" x14ac:dyDescent="0.25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</row>
    <row r="589" spans="2:39" ht="15.75" customHeight="1" x14ac:dyDescent="0.25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</row>
    <row r="590" spans="2:39" ht="15.75" customHeight="1" x14ac:dyDescent="0.25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</row>
    <row r="591" spans="2:39" ht="15.75" customHeight="1" x14ac:dyDescent="0.25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</row>
    <row r="592" spans="2:39" ht="15.75" customHeight="1" x14ac:dyDescent="0.25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</row>
    <row r="593" spans="2:39" ht="15.75" customHeight="1" x14ac:dyDescent="0.25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</row>
    <row r="594" spans="2:39" ht="15.75" customHeight="1" x14ac:dyDescent="0.25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</row>
    <row r="595" spans="2:39" ht="15.75" customHeight="1" x14ac:dyDescent="0.25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</row>
    <row r="596" spans="2:39" ht="15.75" customHeight="1" x14ac:dyDescent="0.25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</row>
    <row r="597" spans="2:39" ht="15.75" customHeight="1" x14ac:dyDescent="0.25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</row>
    <row r="598" spans="2:39" ht="15.75" customHeight="1" x14ac:dyDescent="0.25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</row>
    <row r="599" spans="2:39" ht="15.75" customHeight="1" x14ac:dyDescent="0.25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</row>
    <row r="600" spans="2:39" ht="15.75" customHeight="1" x14ac:dyDescent="0.25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</row>
    <row r="601" spans="2:39" ht="15.75" customHeight="1" x14ac:dyDescent="0.25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</row>
    <row r="602" spans="2:39" ht="15.75" customHeight="1" x14ac:dyDescent="0.25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</row>
    <row r="603" spans="2:39" ht="15.75" customHeight="1" x14ac:dyDescent="0.25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</row>
    <row r="604" spans="2:39" ht="15.75" customHeight="1" x14ac:dyDescent="0.25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</row>
    <row r="605" spans="2:39" ht="15.75" customHeight="1" x14ac:dyDescent="0.25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</row>
    <row r="606" spans="2:39" ht="15.75" customHeight="1" x14ac:dyDescent="0.25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</row>
    <row r="607" spans="2:39" ht="15.75" customHeight="1" x14ac:dyDescent="0.25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</row>
    <row r="608" spans="2:39" ht="15.75" customHeight="1" x14ac:dyDescent="0.25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</row>
    <row r="609" spans="2:39" ht="15.75" customHeight="1" x14ac:dyDescent="0.25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</row>
    <row r="610" spans="2:39" ht="15.75" customHeight="1" x14ac:dyDescent="0.25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</row>
    <row r="611" spans="2:39" ht="15.75" customHeight="1" x14ac:dyDescent="0.25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</row>
    <row r="612" spans="2:39" ht="15.75" customHeight="1" x14ac:dyDescent="0.25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</row>
    <row r="613" spans="2:39" ht="15.75" customHeight="1" x14ac:dyDescent="0.25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</row>
    <row r="614" spans="2:39" ht="15.75" customHeight="1" x14ac:dyDescent="0.25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</row>
    <row r="615" spans="2:39" ht="15.75" customHeight="1" x14ac:dyDescent="0.25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</row>
    <row r="616" spans="2:39" ht="15.75" customHeight="1" x14ac:dyDescent="0.25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</row>
    <row r="617" spans="2:39" ht="15.75" customHeight="1" x14ac:dyDescent="0.25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</row>
    <row r="618" spans="2:39" ht="15.75" customHeight="1" x14ac:dyDescent="0.25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</row>
    <row r="619" spans="2:39" ht="15.75" customHeight="1" x14ac:dyDescent="0.25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</row>
    <row r="620" spans="2:39" ht="15.75" customHeight="1" x14ac:dyDescent="0.25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</row>
    <row r="621" spans="2:39" ht="15.75" customHeight="1" x14ac:dyDescent="0.25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</row>
    <row r="622" spans="2:39" ht="15.75" customHeight="1" x14ac:dyDescent="0.25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</row>
    <row r="623" spans="2:39" ht="15.75" customHeight="1" x14ac:dyDescent="0.25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</row>
    <row r="624" spans="2:39" ht="15.75" customHeight="1" x14ac:dyDescent="0.25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</row>
    <row r="625" spans="2:39" ht="15.75" customHeight="1" x14ac:dyDescent="0.25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</row>
    <row r="626" spans="2:39" ht="15.75" customHeight="1" x14ac:dyDescent="0.25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</row>
    <row r="627" spans="2:39" ht="15.75" customHeight="1" x14ac:dyDescent="0.25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</row>
    <row r="628" spans="2:39" ht="15.75" customHeight="1" x14ac:dyDescent="0.25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</row>
    <row r="629" spans="2:39" ht="15.75" customHeight="1" x14ac:dyDescent="0.25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</row>
    <row r="630" spans="2:39" ht="15.75" customHeight="1" x14ac:dyDescent="0.25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</row>
    <row r="631" spans="2:39" ht="15.75" customHeight="1" x14ac:dyDescent="0.25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</row>
    <row r="632" spans="2:39" ht="15.75" customHeight="1" x14ac:dyDescent="0.25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</row>
    <row r="633" spans="2:39" ht="15.75" customHeight="1" x14ac:dyDescent="0.25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</row>
    <row r="634" spans="2:39" ht="15.75" customHeight="1" x14ac:dyDescent="0.25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</row>
    <row r="635" spans="2:39" ht="15.75" customHeight="1" x14ac:dyDescent="0.25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</row>
    <row r="636" spans="2:39" ht="15.75" customHeight="1" x14ac:dyDescent="0.25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</row>
    <row r="637" spans="2:39" ht="15.75" customHeight="1" x14ac:dyDescent="0.25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</row>
    <row r="638" spans="2:39" ht="15.75" customHeight="1" x14ac:dyDescent="0.25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</row>
    <row r="639" spans="2:39" ht="15.75" customHeight="1" x14ac:dyDescent="0.25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</row>
    <row r="640" spans="2:39" ht="15.75" customHeight="1" x14ac:dyDescent="0.25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</row>
    <row r="641" spans="2:39" ht="15.75" customHeight="1" x14ac:dyDescent="0.25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</row>
    <row r="642" spans="2:39" ht="15.75" customHeight="1" x14ac:dyDescent="0.25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</row>
    <row r="643" spans="2:39" ht="15.75" customHeight="1" x14ac:dyDescent="0.25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</row>
    <row r="644" spans="2:39" ht="15.75" customHeight="1" x14ac:dyDescent="0.25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</row>
    <row r="645" spans="2:39" ht="15.75" customHeight="1" x14ac:dyDescent="0.25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</row>
    <row r="646" spans="2:39" ht="15.75" customHeight="1" x14ac:dyDescent="0.25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</row>
    <row r="647" spans="2:39" ht="15.75" customHeight="1" x14ac:dyDescent="0.25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</row>
    <row r="648" spans="2:39" ht="15.75" customHeight="1" x14ac:dyDescent="0.25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</row>
    <row r="649" spans="2:39" ht="15.75" customHeight="1" x14ac:dyDescent="0.25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</row>
    <row r="650" spans="2:39" ht="15.75" customHeight="1" x14ac:dyDescent="0.25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</row>
    <row r="651" spans="2:39" ht="15.75" customHeight="1" x14ac:dyDescent="0.25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</row>
    <row r="652" spans="2:39" ht="15.75" customHeight="1" x14ac:dyDescent="0.25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</row>
    <row r="653" spans="2:39" ht="15.75" customHeight="1" x14ac:dyDescent="0.25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</row>
    <row r="654" spans="2:39" ht="15.75" customHeight="1" x14ac:dyDescent="0.25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</row>
    <row r="655" spans="2:39" ht="15.75" customHeight="1" x14ac:dyDescent="0.25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</row>
    <row r="656" spans="2:39" ht="15.75" customHeight="1" x14ac:dyDescent="0.25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</row>
    <row r="657" spans="2:39" ht="15.75" customHeight="1" x14ac:dyDescent="0.25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</row>
    <row r="658" spans="2:39" ht="15.75" customHeight="1" x14ac:dyDescent="0.25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</row>
    <row r="659" spans="2:39" ht="15.75" customHeight="1" x14ac:dyDescent="0.25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</row>
    <row r="660" spans="2:39" ht="15.75" customHeight="1" x14ac:dyDescent="0.25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</row>
    <row r="661" spans="2:39" ht="15.75" customHeight="1" x14ac:dyDescent="0.25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</row>
    <row r="662" spans="2:39" ht="15.75" customHeight="1" x14ac:dyDescent="0.25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</row>
    <row r="663" spans="2:39" ht="15.75" customHeight="1" x14ac:dyDescent="0.25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</row>
    <row r="664" spans="2:39" ht="15.75" customHeight="1" x14ac:dyDescent="0.25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</row>
    <row r="665" spans="2:39" ht="15.75" customHeight="1" x14ac:dyDescent="0.25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</row>
    <row r="666" spans="2:39" ht="15.75" customHeight="1" x14ac:dyDescent="0.25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</row>
    <row r="667" spans="2:39" ht="15.75" customHeight="1" x14ac:dyDescent="0.25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</row>
    <row r="668" spans="2:39" ht="15.75" customHeight="1" x14ac:dyDescent="0.25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</row>
    <row r="669" spans="2:39" ht="15.75" customHeight="1" x14ac:dyDescent="0.25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</row>
    <row r="670" spans="2:39" ht="15.75" customHeight="1" x14ac:dyDescent="0.25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</row>
    <row r="671" spans="2:39" ht="15.75" customHeight="1" x14ac:dyDescent="0.25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</row>
    <row r="672" spans="2:39" ht="15.75" customHeight="1" x14ac:dyDescent="0.25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</row>
    <row r="673" spans="2:39" ht="15.75" customHeight="1" x14ac:dyDescent="0.25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</row>
    <row r="674" spans="2:39" ht="15.75" customHeight="1" x14ac:dyDescent="0.25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</row>
    <row r="675" spans="2:39" ht="15.75" customHeight="1" x14ac:dyDescent="0.25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</row>
    <row r="676" spans="2:39" ht="15.75" customHeight="1" x14ac:dyDescent="0.25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</row>
    <row r="677" spans="2:39" ht="15.75" customHeight="1" x14ac:dyDescent="0.25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</row>
    <row r="678" spans="2:39" ht="15.75" customHeight="1" x14ac:dyDescent="0.25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</row>
    <row r="679" spans="2:39" ht="15.75" customHeight="1" x14ac:dyDescent="0.25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</row>
    <row r="680" spans="2:39" ht="15.75" customHeight="1" x14ac:dyDescent="0.25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</row>
    <row r="681" spans="2:39" ht="15.75" customHeight="1" x14ac:dyDescent="0.25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</row>
    <row r="682" spans="2:39" ht="15.75" customHeight="1" x14ac:dyDescent="0.25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</row>
    <row r="683" spans="2:39" ht="15.75" customHeight="1" x14ac:dyDescent="0.25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</row>
    <row r="684" spans="2:39" ht="15.75" customHeight="1" x14ac:dyDescent="0.25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</row>
    <row r="685" spans="2:39" ht="15.75" customHeight="1" x14ac:dyDescent="0.25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</row>
    <row r="686" spans="2:39" ht="15.75" customHeight="1" x14ac:dyDescent="0.25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</row>
    <row r="687" spans="2:39" ht="15.75" customHeight="1" x14ac:dyDescent="0.25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</row>
    <row r="688" spans="2:39" ht="15.75" customHeight="1" x14ac:dyDescent="0.25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</row>
    <row r="689" spans="2:39" ht="15.75" customHeight="1" x14ac:dyDescent="0.25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</row>
    <row r="690" spans="2:39" ht="15.75" customHeight="1" x14ac:dyDescent="0.25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</row>
    <row r="691" spans="2:39" ht="15.75" customHeight="1" x14ac:dyDescent="0.25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</row>
    <row r="692" spans="2:39" ht="15.75" customHeight="1" x14ac:dyDescent="0.25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</row>
    <row r="693" spans="2:39" ht="15.75" customHeight="1" x14ac:dyDescent="0.25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</row>
    <row r="694" spans="2:39" ht="15.75" customHeight="1" x14ac:dyDescent="0.25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</row>
    <row r="695" spans="2:39" ht="15.75" customHeight="1" x14ac:dyDescent="0.25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</row>
    <row r="696" spans="2:39" ht="15.75" customHeight="1" x14ac:dyDescent="0.25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</row>
    <row r="697" spans="2:39" ht="15.75" customHeight="1" x14ac:dyDescent="0.25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</row>
    <row r="698" spans="2:39" ht="15.75" customHeight="1" x14ac:dyDescent="0.25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</row>
    <row r="699" spans="2:39" ht="15.75" customHeight="1" x14ac:dyDescent="0.25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</row>
    <row r="700" spans="2:39" ht="15.75" customHeight="1" x14ac:dyDescent="0.25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</row>
    <row r="701" spans="2:39" ht="15.75" customHeight="1" x14ac:dyDescent="0.25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</row>
    <row r="702" spans="2:39" ht="15.75" customHeight="1" x14ac:dyDescent="0.25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</row>
    <row r="703" spans="2:39" ht="15.75" customHeight="1" x14ac:dyDescent="0.25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</row>
    <row r="704" spans="2:39" ht="15.75" customHeight="1" x14ac:dyDescent="0.25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</row>
    <row r="705" spans="2:39" ht="15.75" customHeight="1" x14ac:dyDescent="0.25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</row>
    <row r="706" spans="2:39" ht="15.75" customHeight="1" x14ac:dyDescent="0.25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</row>
    <row r="707" spans="2:39" ht="15.75" customHeight="1" x14ac:dyDescent="0.25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</row>
    <row r="708" spans="2:39" ht="15.75" customHeight="1" x14ac:dyDescent="0.25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</row>
    <row r="709" spans="2:39" ht="15.75" customHeight="1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</row>
    <row r="710" spans="2:39" ht="15.75" customHeight="1" x14ac:dyDescent="0.25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</row>
    <row r="711" spans="2:39" ht="15.75" customHeight="1" x14ac:dyDescent="0.25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</row>
    <row r="712" spans="2:39" ht="15.75" customHeight="1" x14ac:dyDescent="0.25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</row>
    <row r="713" spans="2:39" ht="15.75" customHeight="1" x14ac:dyDescent="0.25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</row>
    <row r="714" spans="2:39" ht="15.75" customHeight="1" x14ac:dyDescent="0.25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</row>
    <row r="715" spans="2:39" ht="15.75" customHeight="1" x14ac:dyDescent="0.2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</row>
    <row r="716" spans="2:39" ht="15.75" customHeight="1" x14ac:dyDescent="0.25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</row>
    <row r="717" spans="2:39" ht="15.75" customHeight="1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</row>
    <row r="718" spans="2:39" ht="15.75" customHeight="1" x14ac:dyDescent="0.25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</row>
    <row r="719" spans="2:39" ht="15.75" customHeight="1" x14ac:dyDescent="0.25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</row>
    <row r="720" spans="2:39" ht="15.75" customHeight="1" x14ac:dyDescent="0.25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</row>
    <row r="721" spans="2:39" ht="15.75" customHeight="1" x14ac:dyDescent="0.25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</row>
    <row r="722" spans="2:39" ht="15.75" customHeight="1" x14ac:dyDescent="0.25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</row>
    <row r="723" spans="2:39" ht="15.75" customHeight="1" x14ac:dyDescent="0.25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</row>
    <row r="724" spans="2:39" ht="15.75" customHeight="1" x14ac:dyDescent="0.25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</row>
    <row r="725" spans="2:39" ht="15.75" customHeight="1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</row>
    <row r="726" spans="2:39" ht="15.75" customHeight="1" x14ac:dyDescent="0.25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</row>
    <row r="727" spans="2:39" ht="15.75" customHeight="1" x14ac:dyDescent="0.25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</row>
    <row r="728" spans="2:39" ht="15.75" customHeight="1" x14ac:dyDescent="0.25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</row>
    <row r="729" spans="2:39" ht="15.75" customHeight="1" x14ac:dyDescent="0.25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</row>
    <row r="730" spans="2:39" ht="15.75" customHeight="1" x14ac:dyDescent="0.25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</row>
    <row r="731" spans="2:39" ht="15.75" customHeight="1" x14ac:dyDescent="0.25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</row>
    <row r="732" spans="2:39" ht="15.75" customHeight="1" x14ac:dyDescent="0.25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</row>
    <row r="733" spans="2:39" ht="15.75" customHeight="1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</row>
    <row r="734" spans="2:39" ht="15.75" customHeight="1" x14ac:dyDescent="0.25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</row>
    <row r="735" spans="2:39" ht="15.75" customHeight="1" x14ac:dyDescent="0.2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</row>
    <row r="736" spans="2:39" ht="15.75" customHeight="1" x14ac:dyDescent="0.25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</row>
    <row r="737" spans="2:39" ht="15.75" customHeight="1" x14ac:dyDescent="0.25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</row>
    <row r="738" spans="2:39" ht="15.75" customHeight="1" x14ac:dyDescent="0.25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</row>
    <row r="739" spans="2:39" ht="15.75" customHeight="1" x14ac:dyDescent="0.25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</row>
    <row r="740" spans="2:39" ht="15.75" customHeight="1" x14ac:dyDescent="0.25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</row>
    <row r="741" spans="2:39" ht="15.75" customHeight="1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</row>
    <row r="742" spans="2:39" ht="15.75" customHeight="1" x14ac:dyDescent="0.25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</row>
    <row r="743" spans="2:39" ht="15.75" customHeight="1" x14ac:dyDescent="0.25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</row>
    <row r="744" spans="2:39" ht="15.75" customHeight="1" x14ac:dyDescent="0.25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</row>
    <row r="745" spans="2:39" ht="15.75" customHeight="1" x14ac:dyDescent="0.2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</row>
    <row r="746" spans="2:39" ht="15.75" customHeight="1" x14ac:dyDescent="0.25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</row>
    <row r="747" spans="2:39" ht="15.75" customHeight="1" x14ac:dyDescent="0.25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</row>
    <row r="748" spans="2:39" ht="15.75" customHeight="1" x14ac:dyDescent="0.25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</row>
    <row r="749" spans="2:39" ht="15.75" customHeight="1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</row>
    <row r="750" spans="2:39" ht="15.75" customHeight="1" x14ac:dyDescent="0.25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</row>
    <row r="751" spans="2:39" ht="15.75" customHeight="1" x14ac:dyDescent="0.25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</row>
    <row r="752" spans="2:39" ht="15.75" customHeight="1" x14ac:dyDescent="0.25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</row>
    <row r="753" spans="2:39" ht="15.75" customHeight="1" x14ac:dyDescent="0.25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</row>
    <row r="754" spans="2:39" ht="15.75" customHeight="1" x14ac:dyDescent="0.25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</row>
    <row r="755" spans="2:39" ht="15.75" customHeight="1" x14ac:dyDescent="0.2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</row>
    <row r="756" spans="2:39" ht="15.75" customHeight="1" x14ac:dyDescent="0.25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</row>
    <row r="757" spans="2:39" ht="15.75" customHeight="1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</row>
    <row r="758" spans="2:39" ht="15.75" customHeight="1" x14ac:dyDescent="0.25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</row>
    <row r="759" spans="2:39" ht="15.75" customHeight="1" x14ac:dyDescent="0.25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</row>
    <row r="760" spans="2:39" ht="15.75" customHeight="1" x14ac:dyDescent="0.25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</row>
    <row r="761" spans="2:39" ht="15.75" customHeight="1" x14ac:dyDescent="0.25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</row>
    <row r="762" spans="2:39" ht="15.75" customHeight="1" x14ac:dyDescent="0.25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</row>
    <row r="763" spans="2:39" ht="15.75" customHeight="1" x14ac:dyDescent="0.25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</row>
    <row r="764" spans="2:39" ht="15.75" customHeight="1" x14ac:dyDescent="0.25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</row>
    <row r="765" spans="2:39" ht="15.75" customHeight="1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</row>
    <row r="766" spans="2:39" ht="15.75" customHeight="1" x14ac:dyDescent="0.25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</row>
    <row r="767" spans="2:39" ht="15.75" customHeight="1" x14ac:dyDescent="0.25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</row>
    <row r="768" spans="2:39" ht="15.75" customHeight="1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</row>
    <row r="769" spans="2:39" ht="15.75" customHeight="1" x14ac:dyDescent="0.25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</row>
    <row r="770" spans="2:39" ht="15.75" customHeight="1" x14ac:dyDescent="0.25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</row>
    <row r="771" spans="2:39" ht="15.75" customHeight="1" x14ac:dyDescent="0.25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</row>
    <row r="772" spans="2:39" ht="15.75" customHeight="1" x14ac:dyDescent="0.25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</row>
    <row r="773" spans="2:39" ht="15.75" customHeight="1" x14ac:dyDescent="0.25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</row>
    <row r="774" spans="2:39" ht="15.75" customHeight="1" x14ac:dyDescent="0.25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</row>
    <row r="775" spans="2:39" ht="15.75" customHeight="1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</row>
    <row r="776" spans="2:39" ht="15.75" customHeight="1" x14ac:dyDescent="0.25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</row>
    <row r="777" spans="2:39" ht="15.75" customHeight="1" x14ac:dyDescent="0.25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</row>
    <row r="778" spans="2:39" ht="15.75" customHeight="1" x14ac:dyDescent="0.25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</row>
    <row r="779" spans="2:39" ht="15.75" customHeight="1" x14ac:dyDescent="0.25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</row>
    <row r="780" spans="2:39" ht="15.75" customHeight="1" x14ac:dyDescent="0.25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</row>
    <row r="781" spans="2:39" ht="15.75" customHeight="1" x14ac:dyDescent="0.25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</row>
    <row r="782" spans="2:39" ht="15.75" customHeight="1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</row>
    <row r="783" spans="2:39" ht="15.75" customHeight="1" x14ac:dyDescent="0.25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</row>
    <row r="784" spans="2:39" ht="15.75" customHeight="1" x14ac:dyDescent="0.25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</row>
    <row r="785" spans="2:39" ht="15.75" customHeight="1" x14ac:dyDescent="0.2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</row>
    <row r="786" spans="2:39" ht="15.75" customHeight="1" x14ac:dyDescent="0.25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</row>
    <row r="787" spans="2:39" ht="15.75" customHeight="1" x14ac:dyDescent="0.25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</row>
    <row r="788" spans="2:39" ht="15.75" customHeight="1" x14ac:dyDescent="0.25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</row>
    <row r="789" spans="2:39" ht="15.75" customHeight="1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</row>
    <row r="790" spans="2:39" ht="15.75" customHeight="1" x14ac:dyDescent="0.25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</row>
    <row r="791" spans="2:39" ht="15.75" customHeight="1" x14ac:dyDescent="0.25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</row>
    <row r="792" spans="2:39" ht="15.75" customHeight="1" x14ac:dyDescent="0.25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</row>
    <row r="793" spans="2:39" ht="15.75" customHeight="1" x14ac:dyDescent="0.25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</row>
    <row r="794" spans="2:39" ht="15.75" customHeight="1" x14ac:dyDescent="0.25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</row>
    <row r="795" spans="2:39" ht="15.75" customHeight="1" x14ac:dyDescent="0.2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</row>
    <row r="796" spans="2:39" ht="15.75" customHeight="1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</row>
    <row r="797" spans="2:39" ht="15.75" customHeight="1" x14ac:dyDescent="0.25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</row>
    <row r="798" spans="2:39" ht="15.75" customHeight="1" x14ac:dyDescent="0.25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</row>
    <row r="799" spans="2:39" ht="15.75" customHeight="1" x14ac:dyDescent="0.25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</row>
    <row r="800" spans="2:39" ht="15.75" customHeight="1" x14ac:dyDescent="0.25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</row>
    <row r="801" spans="2:39" ht="15.75" customHeight="1" x14ac:dyDescent="0.25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</row>
    <row r="802" spans="2:39" ht="15.75" customHeight="1" x14ac:dyDescent="0.25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</row>
    <row r="803" spans="2:39" ht="15.75" customHeight="1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</row>
    <row r="804" spans="2:39" ht="15.75" customHeight="1" x14ac:dyDescent="0.25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</row>
    <row r="805" spans="2:39" ht="15.75" customHeight="1" x14ac:dyDescent="0.2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</row>
    <row r="806" spans="2:39" ht="15.75" customHeight="1" x14ac:dyDescent="0.25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</row>
    <row r="807" spans="2:39" ht="15.75" customHeight="1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</row>
    <row r="808" spans="2:39" ht="15.75" customHeight="1" x14ac:dyDescent="0.25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</row>
    <row r="809" spans="2:39" ht="15.75" customHeight="1" x14ac:dyDescent="0.25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</row>
    <row r="810" spans="2:39" ht="15.75" customHeight="1" x14ac:dyDescent="0.25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</row>
    <row r="811" spans="2:39" ht="15.75" customHeight="1" x14ac:dyDescent="0.25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</row>
    <row r="812" spans="2:39" ht="15.75" customHeight="1" x14ac:dyDescent="0.25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</row>
    <row r="813" spans="2:39" ht="15.75" customHeight="1" x14ac:dyDescent="0.25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</row>
    <row r="814" spans="2:39" ht="15.75" customHeight="1" x14ac:dyDescent="0.25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</row>
    <row r="815" spans="2:39" ht="15.75" customHeight="1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</row>
    <row r="816" spans="2:39" ht="15.75" customHeight="1" x14ac:dyDescent="0.25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</row>
    <row r="817" spans="2:39" ht="15.75" customHeight="1" x14ac:dyDescent="0.25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</row>
    <row r="818" spans="2:39" ht="15.75" customHeight="1" x14ac:dyDescent="0.25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</row>
    <row r="819" spans="2:39" ht="15.75" customHeight="1" x14ac:dyDescent="0.25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</row>
    <row r="820" spans="2:39" ht="15.75" customHeight="1" x14ac:dyDescent="0.25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</row>
    <row r="821" spans="2:39" ht="15.75" customHeight="1" x14ac:dyDescent="0.25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</row>
    <row r="822" spans="2:39" ht="15.75" customHeight="1" x14ac:dyDescent="0.25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</row>
    <row r="823" spans="2:39" ht="15.75" customHeight="1" x14ac:dyDescent="0.25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</row>
    <row r="824" spans="2:39" ht="15.75" customHeight="1" x14ac:dyDescent="0.25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</row>
    <row r="825" spans="2:39" ht="15.75" customHeight="1" x14ac:dyDescent="0.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</row>
    <row r="826" spans="2:39" ht="15.75" customHeight="1" x14ac:dyDescent="0.25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</row>
    <row r="827" spans="2:39" ht="15.75" customHeight="1" x14ac:dyDescent="0.25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</row>
    <row r="828" spans="2:39" ht="15.75" customHeight="1" x14ac:dyDescent="0.25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</row>
    <row r="829" spans="2:39" ht="15.75" customHeight="1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</row>
    <row r="830" spans="2:39" ht="15.75" customHeight="1" x14ac:dyDescent="0.25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</row>
    <row r="831" spans="2:39" ht="15.75" customHeight="1" x14ac:dyDescent="0.25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</row>
    <row r="832" spans="2:39" ht="15.75" customHeight="1" x14ac:dyDescent="0.25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</row>
    <row r="833" spans="2:39" ht="15.75" customHeight="1" x14ac:dyDescent="0.25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</row>
    <row r="834" spans="2:39" ht="15.75" customHeight="1" x14ac:dyDescent="0.25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</row>
    <row r="835" spans="2:39" ht="15.75" customHeight="1" x14ac:dyDescent="0.2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</row>
    <row r="836" spans="2:39" ht="15.75" customHeight="1" x14ac:dyDescent="0.25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</row>
    <row r="837" spans="2:39" ht="15.75" customHeight="1" x14ac:dyDescent="0.25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</row>
    <row r="838" spans="2:39" ht="15.75" customHeight="1" x14ac:dyDescent="0.25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</row>
    <row r="839" spans="2:39" ht="15.75" customHeight="1" x14ac:dyDescent="0.25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</row>
    <row r="840" spans="2:39" ht="15.75" customHeight="1" x14ac:dyDescent="0.25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</row>
    <row r="841" spans="2:39" ht="15.75" customHeight="1" x14ac:dyDescent="0.25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</row>
    <row r="842" spans="2:39" ht="15.75" customHeight="1" x14ac:dyDescent="0.25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</row>
    <row r="843" spans="2:39" ht="15.75" customHeight="1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</row>
    <row r="844" spans="2:39" ht="15.75" customHeight="1" x14ac:dyDescent="0.25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</row>
    <row r="845" spans="2:39" ht="15.75" customHeight="1" x14ac:dyDescent="0.2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</row>
    <row r="846" spans="2:39" ht="15.75" customHeight="1" x14ac:dyDescent="0.25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</row>
    <row r="847" spans="2:39" ht="15.75" customHeight="1" x14ac:dyDescent="0.25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</row>
    <row r="848" spans="2:39" ht="15.75" customHeight="1" x14ac:dyDescent="0.25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</row>
    <row r="849" spans="2:39" ht="15.75" customHeight="1" x14ac:dyDescent="0.25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</row>
    <row r="850" spans="2:39" ht="15.75" customHeight="1" x14ac:dyDescent="0.25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</row>
    <row r="851" spans="2:39" ht="15.75" customHeight="1" x14ac:dyDescent="0.25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</row>
    <row r="852" spans="2:39" ht="15.75" customHeight="1" x14ac:dyDescent="0.25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</row>
    <row r="853" spans="2:39" ht="15.75" customHeight="1" x14ac:dyDescent="0.25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</row>
    <row r="854" spans="2:39" ht="15.75" customHeight="1" x14ac:dyDescent="0.25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</row>
    <row r="855" spans="2:39" ht="15.75" customHeight="1" x14ac:dyDescent="0.2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</row>
    <row r="856" spans="2:39" ht="15.75" customHeight="1" x14ac:dyDescent="0.25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</row>
    <row r="857" spans="2:39" ht="15.75" customHeight="1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</row>
    <row r="858" spans="2:39" ht="15.75" customHeight="1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</row>
    <row r="859" spans="2:39" ht="15.75" customHeight="1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</row>
    <row r="860" spans="2:39" ht="15.75" customHeight="1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</row>
    <row r="861" spans="2:39" ht="15.75" customHeight="1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</row>
    <row r="862" spans="2:39" ht="15.75" customHeight="1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</row>
    <row r="863" spans="2:39" ht="15.75" customHeight="1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</row>
    <row r="864" spans="2:39" ht="15.75" customHeight="1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</row>
    <row r="865" spans="2:39" ht="15.75" customHeight="1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</row>
    <row r="866" spans="2:39" ht="15.75" customHeight="1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</row>
    <row r="867" spans="2:39" ht="15.75" customHeight="1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</row>
    <row r="868" spans="2:39" ht="15.75" customHeight="1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</row>
    <row r="869" spans="2:39" ht="15.75" customHeight="1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</row>
    <row r="870" spans="2:39" ht="15.75" customHeight="1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</row>
    <row r="871" spans="2:39" ht="15.75" customHeight="1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</row>
    <row r="872" spans="2:39" ht="15.75" customHeight="1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</row>
    <row r="873" spans="2:39" ht="15.75" customHeight="1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</row>
    <row r="874" spans="2:39" ht="15.75" customHeight="1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</row>
    <row r="875" spans="2:39" ht="15.75" customHeight="1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</row>
    <row r="876" spans="2:39" ht="15.75" customHeight="1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</row>
    <row r="877" spans="2:39" ht="15.75" customHeight="1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</row>
    <row r="878" spans="2:39" ht="15.75" customHeight="1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</row>
    <row r="879" spans="2:39" ht="15.75" customHeight="1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</row>
    <row r="880" spans="2:39" ht="15.75" customHeight="1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</row>
    <row r="881" spans="2:39" ht="15.75" customHeight="1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</row>
    <row r="882" spans="2:39" ht="15.75" customHeight="1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</row>
    <row r="883" spans="2:39" ht="15.75" customHeight="1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</row>
    <row r="884" spans="2:39" ht="15.75" customHeight="1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</row>
    <row r="885" spans="2:39" ht="15.75" customHeight="1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</row>
    <row r="886" spans="2:39" ht="15.75" customHeight="1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</row>
    <row r="887" spans="2:39" ht="15.75" customHeight="1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</row>
    <row r="888" spans="2:39" ht="15.75" customHeight="1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</row>
    <row r="889" spans="2:39" ht="15.75" customHeight="1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</row>
    <row r="890" spans="2:39" ht="15.75" customHeight="1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</row>
    <row r="891" spans="2:39" ht="15.75" customHeight="1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</row>
    <row r="892" spans="2:39" ht="15.75" customHeight="1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</row>
    <row r="893" spans="2:39" ht="15.75" customHeight="1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</row>
    <row r="894" spans="2:39" ht="15.75" customHeight="1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</row>
    <row r="895" spans="2:39" ht="15.75" customHeight="1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</row>
    <row r="896" spans="2:39" ht="15.75" customHeight="1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</row>
    <row r="897" spans="2:39" ht="15.75" customHeight="1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</row>
    <row r="898" spans="2:39" ht="15.75" customHeight="1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</row>
    <row r="899" spans="2:39" ht="15.75" customHeight="1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</row>
    <row r="900" spans="2:39" ht="15.75" customHeight="1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</row>
    <row r="901" spans="2:39" ht="15.75" customHeight="1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</row>
    <row r="902" spans="2:39" ht="15.75" customHeight="1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</row>
    <row r="903" spans="2:39" ht="15.75" customHeight="1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</row>
    <row r="904" spans="2:39" ht="15.75" customHeight="1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</row>
    <row r="905" spans="2:39" ht="15.75" customHeight="1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</row>
    <row r="906" spans="2:39" ht="15.75" customHeight="1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</row>
    <row r="907" spans="2:39" ht="15.75" customHeight="1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</row>
    <row r="908" spans="2:39" ht="15.75" customHeight="1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</row>
    <row r="909" spans="2:39" ht="15.75" customHeight="1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</row>
    <row r="910" spans="2:39" ht="15.75" customHeight="1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</row>
    <row r="911" spans="2:39" ht="15.75" customHeight="1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</row>
    <row r="912" spans="2:39" ht="15.75" customHeight="1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</row>
    <row r="913" spans="2:39" ht="15.75" customHeight="1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</row>
    <row r="914" spans="2:39" ht="15.75" customHeight="1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</row>
    <row r="915" spans="2:39" ht="15.75" customHeight="1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</row>
    <row r="916" spans="2:39" ht="15.75" customHeight="1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</row>
    <row r="917" spans="2:39" ht="15.75" customHeight="1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</row>
    <row r="918" spans="2:39" ht="15.75" customHeight="1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</row>
    <row r="919" spans="2:39" ht="15.75" customHeight="1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</row>
    <row r="920" spans="2:39" ht="15.75" customHeight="1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</row>
    <row r="921" spans="2:39" ht="15.75" customHeight="1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</row>
    <row r="922" spans="2:39" ht="15.75" customHeight="1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</row>
    <row r="923" spans="2:39" ht="15.75" customHeight="1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</row>
    <row r="924" spans="2:39" ht="15.75" customHeight="1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</row>
    <row r="925" spans="2:39" ht="15.75" customHeight="1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</row>
    <row r="926" spans="2:39" ht="15.75" customHeight="1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</row>
    <row r="927" spans="2:39" ht="15.75" customHeight="1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</row>
    <row r="928" spans="2:39" ht="15.75" customHeight="1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</row>
    <row r="929" spans="2:39" ht="15.75" customHeight="1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</row>
    <row r="930" spans="2:39" ht="15.75" customHeight="1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</row>
    <row r="931" spans="2:39" ht="15.75" customHeight="1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</row>
    <row r="932" spans="2:39" ht="15.75" customHeight="1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</row>
    <row r="933" spans="2:39" ht="15.75" customHeight="1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</row>
    <row r="934" spans="2:39" ht="15.75" customHeight="1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</row>
    <row r="935" spans="2:39" ht="15.75" customHeight="1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</row>
    <row r="936" spans="2:39" ht="15.75" customHeight="1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</row>
    <row r="937" spans="2:39" ht="15.75" customHeight="1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</row>
    <row r="938" spans="2:39" ht="15.75" customHeight="1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</row>
    <row r="939" spans="2:39" ht="15.75" customHeight="1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</row>
    <row r="940" spans="2:39" ht="15.75" customHeight="1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</row>
    <row r="941" spans="2:39" ht="15.75" customHeight="1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</row>
    <row r="942" spans="2:39" ht="15.75" customHeight="1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</row>
    <row r="943" spans="2:39" ht="15.75" customHeight="1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</row>
    <row r="944" spans="2:39" ht="15.75" customHeight="1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</row>
    <row r="945" spans="2:39" ht="15.75" customHeight="1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</row>
    <row r="946" spans="2:39" ht="15.75" customHeight="1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</row>
    <row r="947" spans="2:39" ht="15.75" customHeight="1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</row>
    <row r="948" spans="2:39" ht="15.75" customHeight="1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</row>
    <row r="949" spans="2:39" ht="15.75" customHeight="1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</row>
    <row r="950" spans="2:39" ht="15.75" customHeight="1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</row>
    <row r="951" spans="2:39" ht="15.75" customHeight="1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</row>
    <row r="952" spans="2:39" ht="15.75" customHeight="1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</row>
    <row r="953" spans="2:39" ht="15.75" customHeight="1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</row>
    <row r="954" spans="2:39" ht="15.75" customHeight="1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</row>
    <row r="955" spans="2:39" ht="15.75" customHeight="1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</row>
    <row r="956" spans="2:39" ht="15.75" customHeight="1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</row>
    <row r="957" spans="2:39" ht="15.75" customHeight="1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</row>
    <row r="958" spans="2:39" ht="15.75" customHeight="1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</row>
    <row r="959" spans="2:39" ht="15.75" customHeight="1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</row>
    <row r="960" spans="2:39" ht="15.75" customHeight="1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</row>
    <row r="961" spans="2:39" ht="15.75" customHeight="1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</row>
    <row r="962" spans="2:39" ht="15.75" customHeight="1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</row>
    <row r="963" spans="2:39" ht="15.75" customHeight="1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</row>
    <row r="964" spans="2:39" ht="15.75" customHeight="1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</row>
    <row r="965" spans="2:39" ht="15.75" customHeight="1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</row>
    <row r="966" spans="2:39" ht="15.75" customHeight="1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</row>
    <row r="967" spans="2:39" ht="15.75" customHeight="1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</row>
    <row r="968" spans="2:39" ht="15.75" customHeight="1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</row>
    <row r="969" spans="2:39" ht="15.75" customHeight="1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</row>
    <row r="970" spans="2:39" ht="15.75" customHeight="1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</row>
    <row r="971" spans="2:39" ht="15.75" customHeight="1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</row>
    <row r="972" spans="2:39" ht="15.75" customHeight="1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</row>
    <row r="973" spans="2:39" ht="15.75" customHeight="1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</row>
    <row r="974" spans="2:39" ht="15.75" customHeight="1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</row>
    <row r="975" spans="2:39" ht="15.75" customHeight="1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</row>
    <row r="976" spans="2:39" ht="15.75" customHeight="1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</row>
    <row r="977" spans="2:39" ht="15.75" customHeight="1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</row>
    <row r="978" spans="2:39" ht="15.75" customHeight="1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</row>
    <row r="979" spans="2:39" ht="15.75" customHeight="1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</row>
    <row r="980" spans="2:39" ht="15.75" customHeight="1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</row>
    <row r="981" spans="2:39" ht="15.75" customHeight="1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</row>
    <row r="982" spans="2:39" ht="15.75" customHeight="1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</row>
    <row r="983" spans="2:39" ht="15.75" customHeight="1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</row>
    <row r="984" spans="2:39" ht="15.75" customHeight="1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</row>
    <row r="985" spans="2:39" ht="15.75" customHeight="1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</row>
    <row r="986" spans="2:39" ht="15.75" customHeight="1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</row>
    <row r="987" spans="2:39" ht="15.75" customHeight="1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</row>
    <row r="988" spans="2:39" ht="15.75" customHeight="1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</row>
    <row r="989" spans="2:39" ht="15.75" customHeight="1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</row>
    <row r="990" spans="2:39" ht="15.75" customHeight="1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</row>
    <row r="991" spans="2:39" ht="15.75" customHeight="1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</row>
    <row r="992" spans="2:39" ht="15.75" customHeight="1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</row>
    <row r="993" spans="2:39" ht="15.75" customHeight="1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</row>
    <row r="994" spans="2:39" ht="15.75" customHeight="1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</row>
    <row r="995" spans="2:39" ht="15.75" customHeight="1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</row>
    <row r="996" spans="2:39" ht="15.75" customHeight="1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</row>
    <row r="997" spans="2:39" ht="15.75" customHeight="1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</row>
    <row r="998" spans="2:39" ht="15.75" customHeight="1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</row>
    <row r="999" spans="2:39" ht="15.75" customHeight="1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</row>
    <row r="1000" spans="2:39" ht="15.75" customHeight="1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</row>
  </sheetData>
  <mergeCells count="10">
    <mergeCell ref="AC4:AE4"/>
    <mergeCell ref="AF4:AI4"/>
    <mergeCell ref="AJ4:AM4"/>
    <mergeCell ref="B4:E4"/>
    <mergeCell ref="F4:I4"/>
    <mergeCell ref="J4:M4"/>
    <mergeCell ref="N4:P4"/>
    <mergeCell ref="Q4:T4"/>
    <mergeCell ref="U4:X4"/>
    <mergeCell ref="Y4:AB4"/>
  </mergeCells>
  <pageMargins left="0.7" right="0.7" top="0.75" bottom="0.75" header="0" footer="0"/>
  <pageSetup orientation="landscape"/>
  <headerFooter>
    <oddHeader>&amp;LUniversity Level Data&amp;C4B&amp;RFall Enrollment Summary</oddHeader>
    <oddFooter>&amp;LOffice of Institutional Research, UMass Boston</oddFooter>
  </headerFooter>
  <colBreaks count="1" manualBreakCount="1">
    <brk id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1000"/>
  <sheetViews>
    <sheetView workbookViewId="0"/>
  </sheetViews>
  <sheetFormatPr defaultColWidth="14.42578125" defaultRowHeight="15" customHeight="1" x14ac:dyDescent="0.25"/>
  <cols>
    <col min="1" max="1" width="27" customWidth="1"/>
    <col min="2" max="2" width="5.28515625" customWidth="1"/>
    <col min="3" max="3" width="7.5703125" customWidth="1"/>
    <col min="4" max="4" width="9.5703125" customWidth="1"/>
    <col min="5" max="5" width="5.7109375" customWidth="1"/>
    <col min="6" max="6" width="5.28515625" customWidth="1"/>
    <col min="7" max="7" width="8.7109375" customWidth="1"/>
    <col min="8" max="8" width="10" customWidth="1"/>
    <col min="9" max="9" width="7.28515625" customWidth="1"/>
    <col min="10" max="10" width="5.28515625" customWidth="1"/>
    <col min="11" max="11" width="7.85546875" customWidth="1"/>
    <col min="12" max="12" width="9.42578125" customWidth="1"/>
    <col min="13" max="13" width="7.140625" customWidth="1"/>
    <col min="14" max="14" width="5.28515625" customWidth="1"/>
    <col min="15" max="15" width="8.7109375" customWidth="1"/>
    <col min="16" max="16" width="10" customWidth="1"/>
    <col min="17" max="17" width="7.42578125" customWidth="1"/>
    <col min="18" max="18" width="7.140625" customWidth="1"/>
    <col min="19" max="19" width="9" customWidth="1"/>
    <col min="20" max="20" width="9.42578125" customWidth="1"/>
    <col min="21" max="21" width="6.7109375" customWidth="1"/>
    <col min="22" max="22" width="7.140625" customWidth="1"/>
    <col min="23" max="23" width="8.140625" customWidth="1"/>
    <col min="24" max="24" width="10.140625" customWidth="1"/>
    <col min="25" max="25" width="7.5703125" customWidth="1"/>
    <col min="26" max="26" width="5.28515625" customWidth="1"/>
    <col min="27" max="27" width="8.7109375" customWidth="1"/>
    <col min="28" max="28" width="10.140625" customWidth="1"/>
    <col min="29" max="29" width="7.140625" customWidth="1"/>
    <col min="30" max="30" width="5.28515625" customWidth="1"/>
    <col min="31" max="31" width="8.7109375" customWidth="1"/>
    <col min="32" max="32" width="9.7109375" customWidth="1"/>
    <col min="33" max="33" width="6.5703125" customWidth="1"/>
    <col min="34" max="34" width="7.28515625" customWidth="1"/>
    <col min="35" max="35" width="8.7109375" customWidth="1"/>
    <col min="36" max="36" width="9.85546875" customWidth="1"/>
    <col min="37" max="37" width="7.28515625" customWidth="1"/>
    <col min="38" max="38" width="7.140625" customWidth="1"/>
    <col min="39" max="39" width="8.7109375" customWidth="1"/>
    <col min="40" max="40" width="9.5703125" customWidth="1"/>
    <col min="41" max="41" width="8.7109375" customWidth="1"/>
    <col min="42" max="61" width="9.140625" customWidth="1"/>
  </cols>
  <sheetData>
    <row r="1" spans="1:61" ht="21" x14ac:dyDescent="0.25">
      <c r="A1" s="56"/>
      <c r="B1" s="2" t="s">
        <v>0</v>
      </c>
      <c r="C1" s="57"/>
      <c r="D1" s="57"/>
      <c r="E1" s="38"/>
      <c r="F1" s="38"/>
      <c r="G1" s="38"/>
      <c r="H1" s="5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</row>
    <row r="2" spans="1:61" ht="21" x14ac:dyDescent="0.25">
      <c r="B2" s="58" t="s">
        <v>47</v>
      </c>
      <c r="C2" s="57"/>
      <c r="D2" s="57"/>
      <c r="E2" s="59"/>
      <c r="F2" s="38"/>
      <c r="G2" s="38"/>
      <c r="H2" s="57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</row>
    <row r="3" spans="1:6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</row>
    <row r="4" spans="1:61" ht="15" customHeight="1" x14ac:dyDescent="0.25">
      <c r="A4" s="34"/>
      <c r="B4" s="86" t="s">
        <v>48</v>
      </c>
      <c r="C4" s="85"/>
      <c r="D4" s="85"/>
      <c r="E4" s="85"/>
      <c r="F4" s="86" t="s">
        <v>3</v>
      </c>
      <c r="G4" s="85"/>
      <c r="H4" s="85"/>
      <c r="I4" s="85"/>
      <c r="J4" s="86" t="s">
        <v>49</v>
      </c>
      <c r="K4" s="85"/>
      <c r="L4" s="85"/>
      <c r="M4" s="85"/>
      <c r="N4" s="86" t="s">
        <v>50</v>
      </c>
      <c r="O4" s="85"/>
      <c r="P4" s="85"/>
      <c r="Q4" s="85"/>
      <c r="R4" s="30" t="s">
        <v>51</v>
      </c>
      <c r="S4" s="30"/>
      <c r="T4" s="30"/>
      <c r="U4" s="30"/>
      <c r="V4" s="86" t="s">
        <v>7</v>
      </c>
      <c r="W4" s="85"/>
      <c r="X4" s="85"/>
      <c r="Y4" s="85"/>
      <c r="Z4" s="86" t="s">
        <v>8</v>
      </c>
      <c r="AA4" s="85"/>
      <c r="AB4" s="85"/>
      <c r="AC4" s="85"/>
      <c r="AD4" s="86" t="s">
        <v>52</v>
      </c>
      <c r="AE4" s="85"/>
      <c r="AF4" s="85"/>
      <c r="AG4" s="85"/>
      <c r="AH4" s="86" t="s">
        <v>10</v>
      </c>
      <c r="AI4" s="85"/>
      <c r="AJ4" s="85"/>
      <c r="AK4" s="85"/>
      <c r="AL4" s="86" t="s">
        <v>11</v>
      </c>
      <c r="AM4" s="85"/>
      <c r="AN4" s="85"/>
      <c r="AO4" s="85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</row>
    <row r="5" spans="1:61" ht="30" customHeight="1" x14ac:dyDescent="0.25">
      <c r="A5" s="60" t="s">
        <v>34</v>
      </c>
      <c r="B5" s="41" t="s">
        <v>40</v>
      </c>
      <c r="C5" s="41" t="s">
        <v>41</v>
      </c>
      <c r="D5" s="41" t="s">
        <v>17</v>
      </c>
      <c r="E5" s="41" t="s">
        <v>11</v>
      </c>
      <c r="F5" s="41" t="s">
        <v>40</v>
      </c>
      <c r="G5" s="41" t="s">
        <v>41</v>
      </c>
      <c r="H5" s="41" t="s">
        <v>17</v>
      </c>
      <c r="I5" s="41" t="s">
        <v>11</v>
      </c>
      <c r="J5" s="41" t="s">
        <v>40</v>
      </c>
      <c r="K5" s="41" t="s">
        <v>41</v>
      </c>
      <c r="L5" s="41" t="s">
        <v>17</v>
      </c>
      <c r="M5" s="41" t="s">
        <v>11</v>
      </c>
      <c r="N5" s="41" t="s">
        <v>40</v>
      </c>
      <c r="O5" s="41" t="s">
        <v>41</v>
      </c>
      <c r="P5" s="41" t="s">
        <v>17</v>
      </c>
      <c r="Q5" s="41" t="s">
        <v>11</v>
      </c>
      <c r="R5" s="41" t="s">
        <v>40</v>
      </c>
      <c r="S5" s="41" t="s">
        <v>41</v>
      </c>
      <c r="T5" s="41" t="s">
        <v>17</v>
      </c>
      <c r="U5" s="41" t="s">
        <v>11</v>
      </c>
      <c r="V5" s="41" t="s">
        <v>40</v>
      </c>
      <c r="W5" s="41" t="s">
        <v>41</v>
      </c>
      <c r="X5" s="41" t="s">
        <v>17</v>
      </c>
      <c r="Y5" s="41" t="s">
        <v>11</v>
      </c>
      <c r="Z5" s="41" t="s">
        <v>40</v>
      </c>
      <c r="AA5" s="41" t="s">
        <v>41</v>
      </c>
      <c r="AB5" s="41" t="s">
        <v>17</v>
      </c>
      <c r="AC5" s="41" t="s">
        <v>11</v>
      </c>
      <c r="AD5" s="41" t="s">
        <v>40</v>
      </c>
      <c r="AE5" s="41" t="s">
        <v>41</v>
      </c>
      <c r="AF5" s="41" t="s">
        <v>17</v>
      </c>
      <c r="AG5" s="41" t="s">
        <v>11</v>
      </c>
      <c r="AH5" s="41" t="s">
        <v>40</v>
      </c>
      <c r="AI5" s="41" t="s">
        <v>41</v>
      </c>
      <c r="AJ5" s="41" t="s">
        <v>17</v>
      </c>
      <c r="AK5" s="41" t="s">
        <v>11</v>
      </c>
      <c r="AL5" s="41" t="s">
        <v>40</v>
      </c>
      <c r="AM5" s="41" t="s">
        <v>41</v>
      </c>
      <c r="AN5" s="41" t="s">
        <v>17</v>
      </c>
      <c r="AO5" s="41" t="s">
        <v>11</v>
      </c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</row>
    <row r="6" spans="1:61" ht="15.75" x14ac:dyDescent="0.25">
      <c r="A6" s="60" t="s">
        <v>18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</row>
    <row r="7" spans="1:61" x14ac:dyDescent="0.25">
      <c r="A7" s="61" t="s">
        <v>19</v>
      </c>
      <c r="B7" s="38">
        <v>2</v>
      </c>
      <c r="C7" s="35">
        <v>2</v>
      </c>
      <c r="D7" s="35">
        <v>0</v>
      </c>
      <c r="E7" s="35">
        <v>4</v>
      </c>
      <c r="F7" s="35">
        <v>145</v>
      </c>
      <c r="G7" s="35">
        <v>146</v>
      </c>
      <c r="H7" s="35">
        <v>0</v>
      </c>
      <c r="I7" s="35">
        <v>291</v>
      </c>
      <c r="J7" s="35">
        <v>102</v>
      </c>
      <c r="K7" s="35">
        <v>170</v>
      </c>
      <c r="L7" s="35">
        <v>0</v>
      </c>
      <c r="M7" s="35">
        <v>272</v>
      </c>
      <c r="N7" s="35">
        <v>142</v>
      </c>
      <c r="O7" s="35">
        <v>215</v>
      </c>
      <c r="P7" s="35">
        <v>0</v>
      </c>
      <c r="Q7" s="35">
        <v>357</v>
      </c>
      <c r="R7" s="35">
        <v>0</v>
      </c>
      <c r="S7" s="35">
        <v>1</v>
      </c>
      <c r="T7" s="35">
        <v>1</v>
      </c>
      <c r="U7" s="35">
        <v>2</v>
      </c>
      <c r="V7" s="35">
        <v>112</v>
      </c>
      <c r="W7" s="35">
        <v>70</v>
      </c>
      <c r="X7" s="35">
        <v>0</v>
      </c>
      <c r="Y7" s="35">
        <v>182</v>
      </c>
      <c r="Z7" s="35">
        <v>41</v>
      </c>
      <c r="AA7" s="35">
        <v>42</v>
      </c>
      <c r="AB7" s="35">
        <v>0</v>
      </c>
      <c r="AC7" s="35">
        <v>83</v>
      </c>
      <c r="AD7" s="35">
        <v>28</v>
      </c>
      <c r="AE7" s="35">
        <v>38</v>
      </c>
      <c r="AF7" s="35">
        <v>0</v>
      </c>
      <c r="AG7" s="35">
        <v>66</v>
      </c>
      <c r="AH7" s="35">
        <v>263</v>
      </c>
      <c r="AI7" s="35">
        <v>277</v>
      </c>
      <c r="AJ7" s="35">
        <v>2</v>
      </c>
      <c r="AK7" s="35">
        <v>542</v>
      </c>
      <c r="AL7" s="35">
        <v>835</v>
      </c>
      <c r="AM7" s="35">
        <v>961</v>
      </c>
      <c r="AN7" s="35">
        <v>3</v>
      </c>
      <c r="AO7" s="13">
        <v>1799</v>
      </c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</row>
    <row r="8" spans="1:61" x14ac:dyDescent="0.25">
      <c r="A8" s="61" t="s">
        <v>20</v>
      </c>
      <c r="B8" s="38">
        <v>1</v>
      </c>
      <c r="C8" s="35">
        <v>0</v>
      </c>
      <c r="D8" s="35">
        <v>0</v>
      </c>
      <c r="E8" s="35">
        <v>1</v>
      </c>
      <c r="F8" s="35">
        <v>80</v>
      </c>
      <c r="G8" s="35">
        <v>47</v>
      </c>
      <c r="H8" s="35">
        <v>0</v>
      </c>
      <c r="I8" s="35">
        <v>127</v>
      </c>
      <c r="J8" s="35">
        <v>41</v>
      </c>
      <c r="K8" s="35">
        <v>97</v>
      </c>
      <c r="L8" s="35">
        <v>0</v>
      </c>
      <c r="M8" s="35">
        <v>138</v>
      </c>
      <c r="N8" s="35">
        <v>63</v>
      </c>
      <c r="O8" s="35">
        <v>85</v>
      </c>
      <c r="P8" s="35">
        <v>0</v>
      </c>
      <c r="Q8" s="35">
        <v>148</v>
      </c>
      <c r="R8" s="35">
        <v>0</v>
      </c>
      <c r="S8" s="35">
        <v>0</v>
      </c>
      <c r="T8" s="35">
        <v>0</v>
      </c>
      <c r="U8" s="35">
        <v>0</v>
      </c>
      <c r="V8" s="35">
        <v>156</v>
      </c>
      <c r="W8" s="35">
        <v>70</v>
      </c>
      <c r="X8" s="35">
        <v>1</v>
      </c>
      <c r="Y8" s="35">
        <v>227</v>
      </c>
      <c r="Z8" s="35">
        <v>13</v>
      </c>
      <c r="AA8" s="35">
        <v>11</v>
      </c>
      <c r="AB8" s="35">
        <v>1</v>
      </c>
      <c r="AC8" s="35">
        <v>25</v>
      </c>
      <c r="AD8" s="35">
        <v>11</v>
      </c>
      <c r="AE8" s="35">
        <v>19</v>
      </c>
      <c r="AF8" s="35">
        <v>0</v>
      </c>
      <c r="AG8" s="35">
        <v>30</v>
      </c>
      <c r="AH8" s="35">
        <v>136</v>
      </c>
      <c r="AI8" s="35">
        <v>126</v>
      </c>
      <c r="AJ8" s="35">
        <v>0</v>
      </c>
      <c r="AK8" s="35">
        <v>262</v>
      </c>
      <c r="AL8" s="35">
        <v>501</v>
      </c>
      <c r="AM8" s="35">
        <v>455</v>
      </c>
      <c r="AN8" s="35">
        <v>2</v>
      </c>
      <c r="AO8" s="35">
        <v>958</v>
      </c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</row>
    <row r="9" spans="1:61" x14ac:dyDescent="0.25">
      <c r="A9" s="61" t="s">
        <v>21</v>
      </c>
      <c r="B9" s="38">
        <v>0</v>
      </c>
      <c r="C9" s="35">
        <v>2</v>
      </c>
      <c r="D9" s="35">
        <v>0</v>
      </c>
      <c r="E9" s="35">
        <v>2</v>
      </c>
      <c r="F9" s="35">
        <v>150</v>
      </c>
      <c r="G9" s="35">
        <v>136</v>
      </c>
      <c r="H9" s="35">
        <v>0</v>
      </c>
      <c r="I9" s="35">
        <v>286</v>
      </c>
      <c r="J9" s="35">
        <v>111</v>
      </c>
      <c r="K9" s="35">
        <v>156</v>
      </c>
      <c r="L9" s="35">
        <v>0</v>
      </c>
      <c r="M9" s="35">
        <v>267</v>
      </c>
      <c r="N9" s="35">
        <v>114</v>
      </c>
      <c r="O9" s="35">
        <v>196</v>
      </c>
      <c r="P9" s="35">
        <v>0</v>
      </c>
      <c r="Q9" s="35">
        <v>310</v>
      </c>
      <c r="R9" s="35">
        <v>0</v>
      </c>
      <c r="S9" s="35">
        <v>0</v>
      </c>
      <c r="T9" s="35">
        <v>0</v>
      </c>
      <c r="U9" s="35">
        <v>0</v>
      </c>
      <c r="V9" s="35">
        <v>194</v>
      </c>
      <c r="W9" s="35">
        <v>109</v>
      </c>
      <c r="X9" s="35">
        <v>0</v>
      </c>
      <c r="Y9" s="35">
        <v>303</v>
      </c>
      <c r="Z9" s="35">
        <v>29</v>
      </c>
      <c r="AA9" s="35">
        <v>35</v>
      </c>
      <c r="AB9" s="35">
        <v>1</v>
      </c>
      <c r="AC9" s="35">
        <v>65</v>
      </c>
      <c r="AD9" s="35">
        <v>22</v>
      </c>
      <c r="AE9" s="35">
        <v>39</v>
      </c>
      <c r="AF9" s="35">
        <v>0</v>
      </c>
      <c r="AG9" s="35">
        <v>61</v>
      </c>
      <c r="AH9" s="35">
        <v>310</v>
      </c>
      <c r="AI9" s="35">
        <v>321</v>
      </c>
      <c r="AJ9" s="35">
        <v>0</v>
      </c>
      <c r="AK9" s="35">
        <v>631</v>
      </c>
      <c r="AL9" s="35">
        <v>930</v>
      </c>
      <c r="AM9" s="35">
        <v>994</v>
      </c>
      <c r="AN9" s="35">
        <v>1</v>
      </c>
      <c r="AO9" s="13">
        <v>1925</v>
      </c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</row>
    <row r="10" spans="1:61" x14ac:dyDescent="0.25">
      <c r="A10" s="61" t="s">
        <v>22</v>
      </c>
      <c r="B10" s="38">
        <v>1</v>
      </c>
      <c r="C10" s="35">
        <v>3</v>
      </c>
      <c r="D10" s="35">
        <v>0</v>
      </c>
      <c r="E10" s="35">
        <v>4</v>
      </c>
      <c r="F10" s="35">
        <v>148</v>
      </c>
      <c r="G10" s="35">
        <v>161</v>
      </c>
      <c r="H10" s="35">
        <v>1</v>
      </c>
      <c r="I10" s="35">
        <v>310</v>
      </c>
      <c r="J10" s="35">
        <v>137</v>
      </c>
      <c r="K10" s="35">
        <v>203</v>
      </c>
      <c r="L10" s="35">
        <v>1</v>
      </c>
      <c r="M10" s="35">
        <v>341</v>
      </c>
      <c r="N10" s="35">
        <v>113</v>
      </c>
      <c r="O10" s="35">
        <v>207</v>
      </c>
      <c r="P10" s="35">
        <v>0</v>
      </c>
      <c r="Q10" s="35">
        <v>320</v>
      </c>
      <c r="R10" s="35">
        <v>1</v>
      </c>
      <c r="S10" s="35">
        <v>0</v>
      </c>
      <c r="T10" s="35">
        <v>1</v>
      </c>
      <c r="U10" s="35">
        <v>2</v>
      </c>
      <c r="V10" s="35">
        <v>159</v>
      </c>
      <c r="W10" s="35">
        <v>107</v>
      </c>
      <c r="X10" s="35">
        <v>0</v>
      </c>
      <c r="Y10" s="35">
        <v>266</v>
      </c>
      <c r="Z10" s="35">
        <v>47</v>
      </c>
      <c r="AA10" s="35">
        <v>49</v>
      </c>
      <c r="AB10" s="35">
        <v>6</v>
      </c>
      <c r="AC10" s="35">
        <v>102</v>
      </c>
      <c r="AD10" s="35">
        <v>35</v>
      </c>
      <c r="AE10" s="35">
        <v>42</v>
      </c>
      <c r="AF10" s="35">
        <v>0</v>
      </c>
      <c r="AG10" s="35">
        <v>77</v>
      </c>
      <c r="AH10" s="35">
        <v>366</v>
      </c>
      <c r="AI10" s="35">
        <v>417</v>
      </c>
      <c r="AJ10" s="35">
        <v>2</v>
      </c>
      <c r="AK10" s="35">
        <v>785</v>
      </c>
      <c r="AL10" s="35">
        <v>1007</v>
      </c>
      <c r="AM10" s="35">
        <v>1189</v>
      </c>
      <c r="AN10" s="35">
        <v>11</v>
      </c>
      <c r="AO10" s="13">
        <v>2207</v>
      </c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</row>
    <row r="11" spans="1:61" x14ac:dyDescent="0.25">
      <c r="A11" s="61" t="s">
        <v>23</v>
      </c>
      <c r="B11" s="38">
        <v>1</v>
      </c>
      <c r="C11" s="35">
        <v>3</v>
      </c>
      <c r="D11" s="35">
        <v>0</v>
      </c>
      <c r="E11" s="35">
        <v>4</v>
      </c>
      <c r="F11" s="35">
        <v>120</v>
      </c>
      <c r="G11" s="35">
        <v>150</v>
      </c>
      <c r="H11" s="35">
        <v>1</v>
      </c>
      <c r="I11" s="35">
        <v>271</v>
      </c>
      <c r="J11" s="35">
        <v>104</v>
      </c>
      <c r="K11" s="35">
        <v>184</v>
      </c>
      <c r="L11" s="35">
        <v>0</v>
      </c>
      <c r="M11" s="35">
        <v>288</v>
      </c>
      <c r="N11" s="35">
        <v>84</v>
      </c>
      <c r="O11" s="35">
        <v>161</v>
      </c>
      <c r="P11" s="35">
        <v>0</v>
      </c>
      <c r="Q11" s="35">
        <v>245</v>
      </c>
      <c r="R11" s="35">
        <v>0</v>
      </c>
      <c r="S11" s="35">
        <v>0</v>
      </c>
      <c r="T11" s="35">
        <v>0</v>
      </c>
      <c r="U11" s="35">
        <v>0</v>
      </c>
      <c r="V11" s="35">
        <v>148</v>
      </c>
      <c r="W11" s="35">
        <v>96</v>
      </c>
      <c r="X11" s="35">
        <v>0</v>
      </c>
      <c r="Y11" s="35">
        <v>244</v>
      </c>
      <c r="Z11" s="35">
        <v>59</v>
      </c>
      <c r="AA11" s="35">
        <v>64</v>
      </c>
      <c r="AB11" s="35">
        <v>2</v>
      </c>
      <c r="AC11" s="35">
        <v>125</v>
      </c>
      <c r="AD11" s="35">
        <v>18</v>
      </c>
      <c r="AE11" s="35">
        <v>21</v>
      </c>
      <c r="AF11" s="35">
        <v>0</v>
      </c>
      <c r="AG11" s="35">
        <v>39</v>
      </c>
      <c r="AH11" s="35">
        <v>332</v>
      </c>
      <c r="AI11" s="35">
        <v>378</v>
      </c>
      <c r="AJ11" s="35">
        <v>1</v>
      </c>
      <c r="AK11" s="35">
        <v>711</v>
      </c>
      <c r="AL11" s="35">
        <v>866</v>
      </c>
      <c r="AM11" s="35">
        <v>1057</v>
      </c>
      <c r="AN11" s="35">
        <v>4</v>
      </c>
      <c r="AO11" s="13">
        <v>1927</v>
      </c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</row>
    <row r="12" spans="1:61" x14ac:dyDescent="0.25">
      <c r="A12" s="61" t="s">
        <v>44</v>
      </c>
      <c r="B12" s="38">
        <v>2</v>
      </c>
      <c r="C12" s="35">
        <v>1</v>
      </c>
      <c r="D12" s="35">
        <v>0</v>
      </c>
      <c r="E12" s="35">
        <v>3</v>
      </c>
      <c r="F12" s="35">
        <v>42</v>
      </c>
      <c r="G12" s="35">
        <v>43</v>
      </c>
      <c r="H12" s="35">
        <v>0</v>
      </c>
      <c r="I12" s="35">
        <v>85</v>
      </c>
      <c r="J12" s="35">
        <v>66</v>
      </c>
      <c r="K12" s="35">
        <v>74</v>
      </c>
      <c r="L12" s="35">
        <v>0</v>
      </c>
      <c r="M12" s="35">
        <v>140</v>
      </c>
      <c r="N12" s="35">
        <v>57</v>
      </c>
      <c r="O12" s="35">
        <v>66</v>
      </c>
      <c r="P12" s="35">
        <v>0</v>
      </c>
      <c r="Q12" s="35">
        <v>123</v>
      </c>
      <c r="R12" s="35">
        <v>0</v>
      </c>
      <c r="S12" s="35">
        <v>1</v>
      </c>
      <c r="T12" s="35">
        <v>1</v>
      </c>
      <c r="U12" s="35">
        <v>2</v>
      </c>
      <c r="V12" s="35">
        <v>43</v>
      </c>
      <c r="W12" s="35">
        <v>18</v>
      </c>
      <c r="X12" s="35">
        <v>0</v>
      </c>
      <c r="Y12" s="35">
        <v>61</v>
      </c>
      <c r="Z12" s="35">
        <v>9</v>
      </c>
      <c r="AA12" s="35">
        <v>4</v>
      </c>
      <c r="AB12" s="35">
        <v>1</v>
      </c>
      <c r="AC12" s="35">
        <v>14</v>
      </c>
      <c r="AD12" s="35">
        <v>5</v>
      </c>
      <c r="AE12" s="35">
        <v>14</v>
      </c>
      <c r="AF12" s="35">
        <v>0</v>
      </c>
      <c r="AG12" s="35">
        <v>19</v>
      </c>
      <c r="AH12" s="35">
        <v>118</v>
      </c>
      <c r="AI12" s="35">
        <v>62</v>
      </c>
      <c r="AJ12" s="35">
        <v>0</v>
      </c>
      <c r="AK12" s="35">
        <v>180</v>
      </c>
      <c r="AL12" s="35">
        <v>342</v>
      </c>
      <c r="AM12" s="35">
        <v>283</v>
      </c>
      <c r="AN12" s="35">
        <v>2</v>
      </c>
      <c r="AO12" s="35">
        <v>627</v>
      </c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</row>
    <row r="13" spans="1:61" x14ac:dyDescent="0.25">
      <c r="A13" s="62" t="s">
        <v>53</v>
      </c>
      <c r="B13" s="63">
        <v>0</v>
      </c>
      <c r="C13" s="43">
        <v>0</v>
      </c>
      <c r="D13" s="43">
        <v>0</v>
      </c>
      <c r="E13" s="43">
        <v>0</v>
      </c>
      <c r="F13" s="43">
        <v>4</v>
      </c>
      <c r="G13" s="43">
        <v>2</v>
      </c>
      <c r="H13" s="43">
        <v>0</v>
      </c>
      <c r="I13" s="43">
        <v>6</v>
      </c>
      <c r="J13" s="43">
        <v>10</v>
      </c>
      <c r="K13" s="43">
        <v>4</v>
      </c>
      <c r="L13" s="43">
        <v>0</v>
      </c>
      <c r="M13" s="43">
        <v>14</v>
      </c>
      <c r="N13" s="43">
        <v>7</v>
      </c>
      <c r="O13" s="43">
        <v>7</v>
      </c>
      <c r="P13" s="43">
        <v>0</v>
      </c>
      <c r="Q13" s="43">
        <v>14</v>
      </c>
      <c r="R13" s="43">
        <v>0</v>
      </c>
      <c r="S13" s="43">
        <v>0</v>
      </c>
      <c r="T13" s="43">
        <v>0</v>
      </c>
      <c r="U13" s="43">
        <v>0</v>
      </c>
      <c r="V13" s="43">
        <v>23</v>
      </c>
      <c r="W13" s="43">
        <v>18</v>
      </c>
      <c r="X13" s="43">
        <v>0</v>
      </c>
      <c r="Y13" s="43">
        <v>41</v>
      </c>
      <c r="Z13" s="43">
        <v>11</v>
      </c>
      <c r="AA13" s="43">
        <v>7</v>
      </c>
      <c r="AB13" s="43">
        <v>2</v>
      </c>
      <c r="AC13" s="43">
        <v>20</v>
      </c>
      <c r="AD13" s="43">
        <v>3</v>
      </c>
      <c r="AE13" s="43">
        <v>0</v>
      </c>
      <c r="AF13" s="43">
        <v>0</v>
      </c>
      <c r="AG13" s="43">
        <v>3</v>
      </c>
      <c r="AH13" s="43">
        <v>24</v>
      </c>
      <c r="AI13" s="43">
        <v>12</v>
      </c>
      <c r="AJ13" s="43">
        <v>0</v>
      </c>
      <c r="AK13" s="43">
        <v>36</v>
      </c>
      <c r="AL13" s="43">
        <v>82</v>
      </c>
      <c r="AM13" s="43">
        <v>50</v>
      </c>
      <c r="AN13" s="43">
        <v>2</v>
      </c>
      <c r="AO13" s="43">
        <v>134</v>
      </c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</row>
    <row r="14" spans="1:61" ht="15.75" x14ac:dyDescent="0.25">
      <c r="A14" s="60" t="s">
        <v>26</v>
      </c>
      <c r="B14" s="38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</row>
    <row r="15" spans="1:61" x14ac:dyDescent="0.25">
      <c r="A15" s="61" t="s">
        <v>27</v>
      </c>
      <c r="B15" s="38">
        <v>0</v>
      </c>
      <c r="C15" s="35">
        <v>0</v>
      </c>
      <c r="D15" s="35">
        <v>0</v>
      </c>
      <c r="E15" s="35">
        <v>0</v>
      </c>
      <c r="F15" s="35">
        <v>6</v>
      </c>
      <c r="G15" s="35">
        <v>22</v>
      </c>
      <c r="H15" s="35">
        <v>0</v>
      </c>
      <c r="I15" s="35">
        <v>28</v>
      </c>
      <c r="J15" s="35">
        <v>20</v>
      </c>
      <c r="K15" s="35">
        <v>39</v>
      </c>
      <c r="L15" s="35">
        <v>0</v>
      </c>
      <c r="M15" s="35">
        <v>59</v>
      </c>
      <c r="N15" s="35">
        <v>11</v>
      </c>
      <c r="O15" s="35">
        <v>42</v>
      </c>
      <c r="P15" s="35">
        <v>0</v>
      </c>
      <c r="Q15" s="35">
        <v>53</v>
      </c>
      <c r="R15" s="35">
        <v>0</v>
      </c>
      <c r="S15" s="35">
        <v>0</v>
      </c>
      <c r="T15" s="35">
        <v>0</v>
      </c>
      <c r="U15" s="35">
        <v>0</v>
      </c>
      <c r="V15" s="35">
        <v>65</v>
      </c>
      <c r="W15" s="35">
        <v>57</v>
      </c>
      <c r="X15" s="35">
        <v>0</v>
      </c>
      <c r="Y15" s="35">
        <v>122</v>
      </c>
      <c r="Z15" s="35">
        <v>6</v>
      </c>
      <c r="AA15" s="35">
        <v>10</v>
      </c>
      <c r="AB15" s="35">
        <v>0</v>
      </c>
      <c r="AC15" s="35">
        <v>16</v>
      </c>
      <c r="AD15" s="35">
        <v>2</v>
      </c>
      <c r="AE15" s="35">
        <v>6</v>
      </c>
      <c r="AF15" s="35">
        <v>0</v>
      </c>
      <c r="AG15" s="35">
        <v>8</v>
      </c>
      <c r="AH15" s="35">
        <v>86</v>
      </c>
      <c r="AI15" s="35">
        <v>183</v>
      </c>
      <c r="AJ15" s="35">
        <v>0</v>
      </c>
      <c r="AK15" s="35">
        <v>269</v>
      </c>
      <c r="AL15" s="35">
        <v>196</v>
      </c>
      <c r="AM15" s="35">
        <v>359</v>
      </c>
      <c r="AN15" s="35">
        <v>0</v>
      </c>
      <c r="AO15" s="35">
        <v>555</v>
      </c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</row>
    <row r="16" spans="1:61" x14ac:dyDescent="0.25">
      <c r="A16" s="61" t="s">
        <v>28</v>
      </c>
      <c r="B16" s="38">
        <v>0</v>
      </c>
      <c r="C16" s="35">
        <v>0</v>
      </c>
      <c r="D16" s="35">
        <v>0</v>
      </c>
      <c r="E16" s="35">
        <v>0</v>
      </c>
      <c r="F16" s="35">
        <v>15</v>
      </c>
      <c r="G16" s="35">
        <v>21</v>
      </c>
      <c r="H16" s="35">
        <v>0</v>
      </c>
      <c r="I16" s="35">
        <v>36</v>
      </c>
      <c r="J16" s="35">
        <v>9</v>
      </c>
      <c r="K16" s="35">
        <v>46</v>
      </c>
      <c r="L16" s="35">
        <v>0</v>
      </c>
      <c r="M16" s="35">
        <v>55</v>
      </c>
      <c r="N16" s="35">
        <v>14</v>
      </c>
      <c r="O16" s="35">
        <v>30</v>
      </c>
      <c r="P16" s="35">
        <v>0</v>
      </c>
      <c r="Q16" s="35">
        <v>44</v>
      </c>
      <c r="R16" s="35">
        <v>0</v>
      </c>
      <c r="S16" s="35">
        <v>0</v>
      </c>
      <c r="T16" s="35">
        <v>0</v>
      </c>
      <c r="U16" s="35">
        <v>0</v>
      </c>
      <c r="V16" s="35">
        <v>113</v>
      </c>
      <c r="W16" s="35">
        <v>126</v>
      </c>
      <c r="X16" s="35">
        <v>0</v>
      </c>
      <c r="Y16" s="35">
        <v>239</v>
      </c>
      <c r="Z16" s="35">
        <v>16</v>
      </c>
      <c r="AA16" s="35">
        <v>18</v>
      </c>
      <c r="AB16" s="35">
        <v>0</v>
      </c>
      <c r="AC16" s="35">
        <v>34</v>
      </c>
      <c r="AD16" s="35">
        <v>4</v>
      </c>
      <c r="AE16" s="35">
        <v>20</v>
      </c>
      <c r="AF16" s="35">
        <v>0</v>
      </c>
      <c r="AG16" s="35">
        <v>24</v>
      </c>
      <c r="AH16" s="35">
        <v>106</v>
      </c>
      <c r="AI16" s="35">
        <v>232</v>
      </c>
      <c r="AJ16" s="35">
        <v>0</v>
      </c>
      <c r="AK16" s="35">
        <v>338</v>
      </c>
      <c r="AL16" s="35">
        <v>277</v>
      </c>
      <c r="AM16" s="35">
        <v>493</v>
      </c>
      <c r="AN16" s="35">
        <v>0</v>
      </c>
      <c r="AO16" s="35">
        <v>770</v>
      </c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</row>
    <row r="17" spans="1:61" x14ac:dyDescent="0.25">
      <c r="A17" s="61" t="s">
        <v>29</v>
      </c>
      <c r="B17" s="38">
        <v>0</v>
      </c>
      <c r="C17" s="35">
        <v>0</v>
      </c>
      <c r="D17" s="35">
        <v>0</v>
      </c>
      <c r="E17" s="35">
        <v>0</v>
      </c>
      <c r="F17" s="35">
        <v>0</v>
      </c>
      <c r="G17" s="35">
        <v>1</v>
      </c>
      <c r="H17" s="35">
        <v>0</v>
      </c>
      <c r="I17" s="35">
        <v>1</v>
      </c>
      <c r="J17" s="35">
        <v>2</v>
      </c>
      <c r="K17" s="35">
        <v>0</v>
      </c>
      <c r="L17" s="35">
        <v>0</v>
      </c>
      <c r="M17" s="35">
        <v>2</v>
      </c>
      <c r="N17" s="35">
        <v>0</v>
      </c>
      <c r="O17" s="35">
        <v>1</v>
      </c>
      <c r="P17" s="35">
        <v>0</v>
      </c>
      <c r="Q17" s="35">
        <v>1</v>
      </c>
      <c r="R17" s="35">
        <v>0</v>
      </c>
      <c r="S17" s="35">
        <v>0</v>
      </c>
      <c r="T17" s="35">
        <v>0</v>
      </c>
      <c r="U17" s="35">
        <v>0</v>
      </c>
      <c r="V17" s="35">
        <v>6</v>
      </c>
      <c r="W17" s="35">
        <v>7</v>
      </c>
      <c r="X17" s="35">
        <v>0</v>
      </c>
      <c r="Y17" s="35">
        <v>13</v>
      </c>
      <c r="Z17" s="35">
        <v>2</v>
      </c>
      <c r="AA17" s="35">
        <v>1</v>
      </c>
      <c r="AB17" s="35">
        <v>0</v>
      </c>
      <c r="AC17" s="35">
        <v>3</v>
      </c>
      <c r="AD17" s="35">
        <v>0</v>
      </c>
      <c r="AE17" s="35">
        <v>0</v>
      </c>
      <c r="AF17" s="35">
        <v>0</v>
      </c>
      <c r="AG17" s="35">
        <v>0</v>
      </c>
      <c r="AH17" s="35">
        <v>1</v>
      </c>
      <c r="AI17" s="35">
        <v>6</v>
      </c>
      <c r="AJ17" s="35">
        <v>0</v>
      </c>
      <c r="AK17" s="35">
        <v>7</v>
      </c>
      <c r="AL17" s="35">
        <v>11</v>
      </c>
      <c r="AM17" s="35">
        <v>16</v>
      </c>
      <c r="AN17" s="35">
        <v>0</v>
      </c>
      <c r="AO17" s="35">
        <v>27</v>
      </c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</row>
    <row r="18" spans="1:61" ht="15" customHeight="1" x14ac:dyDescent="0.25">
      <c r="A18" s="64" t="s">
        <v>30</v>
      </c>
      <c r="B18" s="65">
        <v>7</v>
      </c>
      <c r="C18" s="46">
        <v>11</v>
      </c>
      <c r="D18" s="46">
        <v>0</v>
      </c>
      <c r="E18" s="46">
        <v>18</v>
      </c>
      <c r="F18" s="46">
        <v>710</v>
      </c>
      <c r="G18" s="46">
        <v>729</v>
      </c>
      <c r="H18" s="46">
        <v>2</v>
      </c>
      <c r="I18" s="19">
        <v>1441</v>
      </c>
      <c r="J18" s="46">
        <v>602</v>
      </c>
      <c r="K18" s="46">
        <v>973</v>
      </c>
      <c r="L18" s="46">
        <v>1</v>
      </c>
      <c r="M18" s="19">
        <v>1576</v>
      </c>
      <c r="N18" s="46">
        <v>605</v>
      </c>
      <c r="O18" s="19">
        <v>1010</v>
      </c>
      <c r="P18" s="46">
        <v>0</v>
      </c>
      <c r="Q18" s="19">
        <v>1615</v>
      </c>
      <c r="R18" s="46">
        <v>1</v>
      </c>
      <c r="S18" s="46">
        <v>2</v>
      </c>
      <c r="T18" s="46">
        <v>3</v>
      </c>
      <c r="U18" s="46">
        <v>6</v>
      </c>
      <c r="V18" s="19">
        <v>1019</v>
      </c>
      <c r="W18" s="46">
        <v>678</v>
      </c>
      <c r="X18" s="46">
        <v>1</v>
      </c>
      <c r="Y18" s="19">
        <v>1698</v>
      </c>
      <c r="Z18" s="46">
        <v>233</v>
      </c>
      <c r="AA18" s="46">
        <v>241</v>
      </c>
      <c r="AB18" s="46">
        <v>13</v>
      </c>
      <c r="AC18" s="46">
        <v>487</v>
      </c>
      <c r="AD18" s="46">
        <v>128</v>
      </c>
      <c r="AE18" s="46">
        <v>199</v>
      </c>
      <c r="AF18" s="46">
        <v>0</v>
      </c>
      <c r="AG18" s="46">
        <v>327</v>
      </c>
      <c r="AH18" s="19">
        <v>1742</v>
      </c>
      <c r="AI18" s="46">
        <v>2014</v>
      </c>
      <c r="AJ18" s="46">
        <v>5</v>
      </c>
      <c r="AK18" s="19">
        <v>3761</v>
      </c>
      <c r="AL18" s="19">
        <v>5047</v>
      </c>
      <c r="AM18" s="19">
        <v>5857</v>
      </c>
      <c r="AN18" s="46">
        <v>25</v>
      </c>
      <c r="AO18" s="19">
        <v>10929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</row>
    <row r="19" spans="1:61" ht="15.75" x14ac:dyDescent="0.25">
      <c r="A19" s="60" t="s">
        <v>35</v>
      </c>
      <c r="B19" s="38"/>
      <c r="C19" s="35"/>
      <c r="D19" s="35"/>
      <c r="E19" s="55"/>
      <c r="F19" s="35"/>
      <c r="G19" s="35"/>
      <c r="H19" s="35"/>
      <c r="I19" s="55"/>
      <c r="J19" s="35"/>
      <c r="K19" s="35"/>
      <c r="L19" s="35"/>
      <c r="M19" s="55"/>
      <c r="N19" s="35"/>
      <c r="O19" s="35"/>
      <c r="P19" s="35"/>
      <c r="Q19" s="55"/>
      <c r="R19" s="35"/>
      <c r="S19" s="35"/>
      <c r="T19" s="35"/>
      <c r="U19" s="55"/>
      <c r="V19" s="35"/>
      <c r="W19" s="35"/>
      <c r="X19" s="35"/>
      <c r="Y19" s="55"/>
      <c r="Z19" s="35"/>
      <c r="AA19" s="35"/>
      <c r="AB19" s="35"/>
      <c r="AC19" s="55"/>
      <c r="AD19" s="35"/>
      <c r="AE19" s="35"/>
      <c r="AF19" s="35"/>
      <c r="AG19" s="55"/>
      <c r="AH19" s="35"/>
      <c r="AI19" s="35"/>
      <c r="AJ19" s="35"/>
      <c r="AK19" s="55"/>
      <c r="AL19" s="35"/>
      <c r="AM19" s="35"/>
      <c r="AN19" s="35"/>
      <c r="AO19" s="55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</row>
    <row r="20" spans="1:61" ht="15.75" x14ac:dyDescent="0.25">
      <c r="A20" s="60" t="s">
        <v>18</v>
      </c>
      <c r="B20" s="38"/>
      <c r="C20" s="35"/>
      <c r="D20" s="35"/>
      <c r="E20" s="55"/>
      <c r="F20" s="35"/>
      <c r="G20" s="35"/>
      <c r="H20" s="35"/>
      <c r="I20" s="55"/>
      <c r="J20" s="35"/>
      <c r="K20" s="35"/>
      <c r="L20" s="35"/>
      <c r="M20" s="55"/>
      <c r="N20" s="35"/>
      <c r="O20" s="35"/>
      <c r="P20" s="35"/>
      <c r="Q20" s="55"/>
      <c r="R20" s="35"/>
      <c r="S20" s="35"/>
      <c r="T20" s="35"/>
      <c r="U20" s="55"/>
      <c r="V20" s="35"/>
      <c r="W20" s="35"/>
      <c r="X20" s="35"/>
      <c r="Y20" s="55"/>
      <c r="Z20" s="35"/>
      <c r="AA20" s="35"/>
      <c r="AB20" s="35"/>
      <c r="AC20" s="55"/>
      <c r="AD20" s="35"/>
      <c r="AE20" s="35"/>
      <c r="AF20" s="35"/>
      <c r="AG20" s="55"/>
      <c r="AH20" s="35"/>
      <c r="AI20" s="35"/>
      <c r="AJ20" s="35"/>
      <c r="AK20" s="55"/>
      <c r="AL20" s="35"/>
      <c r="AM20" s="35"/>
      <c r="AN20" s="35"/>
      <c r="AO20" s="55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</row>
    <row r="21" spans="1:61" ht="15.75" customHeight="1" x14ac:dyDescent="0.25">
      <c r="A21" s="56" t="s">
        <v>19</v>
      </c>
      <c r="B21" s="38">
        <v>0</v>
      </c>
      <c r="C21" s="35">
        <v>0</v>
      </c>
      <c r="D21" s="35">
        <v>0</v>
      </c>
      <c r="E21" s="35">
        <v>0</v>
      </c>
      <c r="F21" s="35">
        <v>3</v>
      </c>
      <c r="G21" s="35">
        <v>0</v>
      </c>
      <c r="H21" s="35">
        <v>0</v>
      </c>
      <c r="I21" s="35">
        <v>3</v>
      </c>
      <c r="J21" s="35">
        <v>4</v>
      </c>
      <c r="K21" s="35">
        <v>5</v>
      </c>
      <c r="L21" s="35">
        <v>0</v>
      </c>
      <c r="M21" s="35">
        <v>9</v>
      </c>
      <c r="N21" s="35">
        <v>6</v>
      </c>
      <c r="O21" s="35">
        <v>1</v>
      </c>
      <c r="P21" s="35">
        <v>0</v>
      </c>
      <c r="Q21" s="35">
        <v>7</v>
      </c>
      <c r="R21" s="35">
        <v>0</v>
      </c>
      <c r="S21" s="35">
        <v>0</v>
      </c>
      <c r="T21" s="35">
        <v>0</v>
      </c>
      <c r="U21" s="35">
        <v>0</v>
      </c>
      <c r="V21" s="35">
        <v>39</v>
      </c>
      <c r="W21" s="35">
        <v>15</v>
      </c>
      <c r="X21" s="35">
        <v>0</v>
      </c>
      <c r="Y21" s="35">
        <v>54</v>
      </c>
      <c r="Z21" s="35">
        <v>1</v>
      </c>
      <c r="AA21" s="35">
        <v>1</v>
      </c>
      <c r="AB21" s="35">
        <v>0</v>
      </c>
      <c r="AC21" s="35">
        <v>2</v>
      </c>
      <c r="AD21" s="35">
        <v>0</v>
      </c>
      <c r="AE21" s="35">
        <v>0</v>
      </c>
      <c r="AF21" s="35">
        <v>0</v>
      </c>
      <c r="AG21" s="35">
        <v>0</v>
      </c>
      <c r="AH21" s="35">
        <v>6</v>
      </c>
      <c r="AI21" s="35">
        <v>1</v>
      </c>
      <c r="AJ21" s="35">
        <v>0</v>
      </c>
      <c r="AK21" s="35">
        <v>7</v>
      </c>
      <c r="AL21" s="35">
        <v>59</v>
      </c>
      <c r="AM21" s="35">
        <v>23</v>
      </c>
      <c r="AN21" s="35">
        <v>0</v>
      </c>
      <c r="AO21" s="35">
        <v>82</v>
      </c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</row>
    <row r="22" spans="1:61" ht="15.75" customHeight="1" x14ac:dyDescent="0.25">
      <c r="A22" s="61" t="s">
        <v>20</v>
      </c>
      <c r="B22" s="38">
        <v>0</v>
      </c>
      <c r="C22" s="35">
        <v>0</v>
      </c>
      <c r="D22" s="35">
        <v>1</v>
      </c>
      <c r="E22" s="35">
        <v>1</v>
      </c>
      <c r="F22" s="35">
        <v>11</v>
      </c>
      <c r="G22" s="35">
        <v>6</v>
      </c>
      <c r="H22" s="35">
        <v>0</v>
      </c>
      <c r="I22" s="35">
        <v>17</v>
      </c>
      <c r="J22" s="35">
        <v>15</v>
      </c>
      <c r="K22" s="35">
        <v>17</v>
      </c>
      <c r="L22" s="35">
        <v>0</v>
      </c>
      <c r="M22" s="35">
        <v>32</v>
      </c>
      <c r="N22" s="35">
        <v>15</v>
      </c>
      <c r="O22" s="35">
        <v>15</v>
      </c>
      <c r="P22" s="35">
        <v>0</v>
      </c>
      <c r="Q22" s="35">
        <v>30</v>
      </c>
      <c r="R22" s="35">
        <v>0</v>
      </c>
      <c r="S22" s="35">
        <v>0</v>
      </c>
      <c r="T22" s="35">
        <v>0</v>
      </c>
      <c r="U22" s="35">
        <v>0</v>
      </c>
      <c r="V22" s="35">
        <v>19</v>
      </c>
      <c r="W22" s="35">
        <v>8</v>
      </c>
      <c r="X22" s="35">
        <v>0</v>
      </c>
      <c r="Y22" s="35">
        <v>27</v>
      </c>
      <c r="Z22" s="35">
        <v>8</v>
      </c>
      <c r="AA22" s="35">
        <v>3</v>
      </c>
      <c r="AB22" s="35">
        <v>0</v>
      </c>
      <c r="AC22" s="35">
        <v>11</v>
      </c>
      <c r="AD22" s="35">
        <v>3</v>
      </c>
      <c r="AE22" s="35">
        <v>4</v>
      </c>
      <c r="AF22" s="35">
        <v>0</v>
      </c>
      <c r="AG22" s="35">
        <v>7</v>
      </c>
      <c r="AH22" s="35">
        <v>33</v>
      </c>
      <c r="AI22" s="35">
        <v>21</v>
      </c>
      <c r="AJ22" s="35">
        <v>0</v>
      </c>
      <c r="AK22" s="35">
        <v>54</v>
      </c>
      <c r="AL22" s="35">
        <v>104</v>
      </c>
      <c r="AM22" s="35">
        <v>74</v>
      </c>
      <c r="AN22" s="35">
        <v>1</v>
      </c>
      <c r="AO22" s="35">
        <v>179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</row>
    <row r="23" spans="1:61" ht="15.75" customHeight="1" x14ac:dyDescent="0.25">
      <c r="A23" s="61" t="s">
        <v>21</v>
      </c>
      <c r="B23" s="38">
        <v>1</v>
      </c>
      <c r="C23" s="35">
        <v>0</v>
      </c>
      <c r="D23" s="35">
        <v>0</v>
      </c>
      <c r="E23" s="35">
        <v>1</v>
      </c>
      <c r="F23" s="35">
        <v>23</v>
      </c>
      <c r="G23" s="35">
        <v>15</v>
      </c>
      <c r="H23" s="35">
        <v>1</v>
      </c>
      <c r="I23" s="35">
        <v>39</v>
      </c>
      <c r="J23" s="35">
        <v>38</v>
      </c>
      <c r="K23" s="35">
        <v>52</v>
      </c>
      <c r="L23" s="35">
        <v>0</v>
      </c>
      <c r="M23" s="35">
        <v>90</v>
      </c>
      <c r="N23" s="35">
        <v>16</v>
      </c>
      <c r="O23" s="35">
        <v>31</v>
      </c>
      <c r="P23" s="35">
        <v>0</v>
      </c>
      <c r="Q23" s="35">
        <v>47</v>
      </c>
      <c r="R23" s="35">
        <v>0</v>
      </c>
      <c r="S23" s="35">
        <v>0</v>
      </c>
      <c r="T23" s="35">
        <v>0</v>
      </c>
      <c r="U23" s="35">
        <v>0</v>
      </c>
      <c r="V23" s="35">
        <v>7</v>
      </c>
      <c r="W23" s="35">
        <v>6</v>
      </c>
      <c r="X23" s="35">
        <v>0</v>
      </c>
      <c r="Y23" s="35">
        <v>13</v>
      </c>
      <c r="Z23" s="35">
        <v>16</v>
      </c>
      <c r="AA23" s="35">
        <v>10</v>
      </c>
      <c r="AB23" s="35">
        <v>0</v>
      </c>
      <c r="AC23" s="35">
        <v>26</v>
      </c>
      <c r="AD23" s="35">
        <v>6</v>
      </c>
      <c r="AE23" s="35">
        <v>8</v>
      </c>
      <c r="AF23" s="35">
        <v>0</v>
      </c>
      <c r="AG23" s="35">
        <v>14</v>
      </c>
      <c r="AH23" s="35">
        <v>65</v>
      </c>
      <c r="AI23" s="35">
        <v>63</v>
      </c>
      <c r="AJ23" s="35">
        <v>1</v>
      </c>
      <c r="AK23" s="35">
        <v>129</v>
      </c>
      <c r="AL23" s="35">
        <v>172</v>
      </c>
      <c r="AM23" s="35">
        <v>185</v>
      </c>
      <c r="AN23" s="35">
        <v>2</v>
      </c>
      <c r="AO23" s="35">
        <v>359</v>
      </c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</row>
    <row r="24" spans="1:61" ht="15.75" customHeight="1" x14ac:dyDescent="0.25">
      <c r="A24" s="61" t="s">
        <v>22</v>
      </c>
      <c r="B24" s="38">
        <v>0</v>
      </c>
      <c r="C24" s="35">
        <v>0</v>
      </c>
      <c r="D24" s="35">
        <v>0</v>
      </c>
      <c r="E24" s="35">
        <v>0</v>
      </c>
      <c r="F24" s="35">
        <v>30</v>
      </c>
      <c r="G24" s="35">
        <v>26</v>
      </c>
      <c r="H24" s="35">
        <v>1</v>
      </c>
      <c r="I24" s="35">
        <v>57</v>
      </c>
      <c r="J24" s="35">
        <v>72</v>
      </c>
      <c r="K24" s="35">
        <v>96</v>
      </c>
      <c r="L24" s="35">
        <v>0</v>
      </c>
      <c r="M24" s="35">
        <v>168</v>
      </c>
      <c r="N24" s="35">
        <v>40</v>
      </c>
      <c r="O24" s="35">
        <v>67</v>
      </c>
      <c r="P24" s="35">
        <v>0</v>
      </c>
      <c r="Q24" s="35">
        <v>107</v>
      </c>
      <c r="R24" s="35">
        <v>0</v>
      </c>
      <c r="S24" s="35">
        <v>0</v>
      </c>
      <c r="T24" s="35">
        <v>0</v>
      </c>
      <c r="U24" s="35">
        <v>0</v>
      </c>
      <c r="V24" s="35">
        <v>6</v>
      </c>
      <c r="W24" s="35">
        <v>4</v>
      </c>
      <c r="X24" s="35">
        <v>0</v>
      </c>
      <c r="Y24" s="35">
        <v>10</v>
      </c>
      <c r="Z24" s="35">
        <v>32</v>
      </c>
      <c r="AA24" s="35">
        <v>28</v>
      </c>
      <c r="AB24" s="35">
        <v>3</v>
      </c>
      <c r="AC24" s="35">
        <v>63</v>
      </c>
      <c r="AD24" s="35">
        <v>6</v>
      </c>
      <c r="AE24" s="35">
        <v>12</v>
      </c>
      <c r="AF24" s="35">
        <v>0</v>
      </c>
      <c r="AG24" s="35">
        <v>18</v>
      </c>
      <c r="AH24" s="35">
        <v>93</v>
      </c>
      <c r="AI24" s="35">
        <v>118</v>
      </c>
      <c r="AJ24" s="35">
        <v>1</v>
      </c>
      <c r="AK24" s="35">
        <v>212</v>
      </c>
      <c r="AL24" s="35">
        <v>279</v>
      </c>
      <c r="AM24" s="35">
        <v>351</v>
      </c>
      <c r="AN24" s="35">
        <v>5</v>
      </c>
      <c r="AO24" s="35">
        <v>635</v>
      </c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</row>
    <row r="25" spans="1:61" ht="15.75" customHeight="1" x14ac:dyDescent="0.25">
      <c r="A25" s="61" t="s">
        <v>23</v>
      </c>
      <c r="B25" s="38">
        <v>0</v>
      </c>
      <c r="C25" s="35">
        <v>2</v>
      </c>
      <c r="D25" s="35">
        <v>0</v>
      </c>
      <c r="E25" s="35">
        <v>2</v>
      </c>
      <c r="F25" s="35">
        <v>64</v>
      </c>
      <c r="G25" s="35">
        <v>42</v>
      </c>
      <c r="H25" s="35">
        <v>0</v>
      </c>
      <c r="I25" s="35">
        <v>106</v>
      </c>
      <c r="J25" s="35">
        <v>83</v>
      </c>
      <c r="K25" s="35">
        <v>160</v>
      </c>
      <c r="L25" s="35">
        <v>1</v>
      </c>
      <c r="M25" s="35">
        <v>244</v>
      </c>
      <c r="N25" s="35">
        <v>66</v>
      </c>
      <c r="O25" s="35">
        <v>101</v>
      </c>
      <c r="P25" s="35">
        <v>1</v>
      </c>
      <c r="Q25" s="35">
        <v>168</v>
      </c>
      <c r="R25" s="35">
        <v>0</v>
      </c>
      <c r="S25" s="35">
        <v>0</v>
      </c>
      <c r="T25" s="35">
        <v>0</v>
      </c>
      <c r="U25" s="35">
        <v>0</v>
      </c>
      <c r="V25" s="35">
        <v>19</v>
      </c>
      <c r="W25" s="35">
        <v>20</v>
      </c>
      <c r="X25" s="35">
        <v>0</v>
      </c>
      <c r="Y25" s="35">
        <v>39</v>
      </c>
      <c r="Z25" s="35">
        <v>39</v>
      </c>
      <c r="AA25" s="35">
        <v>65</v>
      </c>
      <c r="AB25" s="35">
        <v>2</v>
      </c>
      <c r="AC25" s="35">
        <v>106</v>
      </c>
      <c r="AD25" s="35">
        <v>14</v>
      </c>
      <c r="AE25" s="35">
        <v>19</v>
      </c>
      <c r="AF25" s="35">
        <v>1</v>
      </c>
      <c r="AG25" s="35">
        <v>34</v>
      </c>
      <c r="AH25" s="35">
        <v>198</v>
      </c>
      <c r="AI25" s="35">
        <v>312</v>
      </c>
      <c r="AJ25" s="35">
        <v>1</v>
      </c>
      <c r="AK25" s="35">
        <v>511</v>
      </c>
      <c r="AL25" s="35">
        <v>483</v>
      </c>
      <c r="AM25" s="35">
        <v>721</v>
      </c>
      <c r="AN25" s="35">
        <v>6</v>
      </c>
      <c r="AO25" s="13">
        <v>1210</v>
      </c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</row>
    <row r="26" spans="1:61" ht="15.75" customHeight="1" x14ac:dyDescent="0.25">
      <c r="A26" s="61" t="s">
        <v>44</v>
      </c>
      <c r="B26" s="38">
        <v>0</v>
      </c>
      <c r="C26" s="35">
        <v>0</v>
      </c>
      <c r="D26" s="35">
        <v>0</v>
      </c>
      <c r="E26" s="35">
        <v>0</v>
      </c>
      <c r="F26" s="35">
        <v>12</v>
      </c>
      <c r="G26" s="35">
        <v>5</v>
      </c>
      <c r="H26" s="35">
        <v>0</v>
      </c>
      <c r="I26" s="35">
        <v>17</v>
      </c>
      <c r="J26" s="35">
        <v>24</v>
      </c>
      <c r="K26" s="35">
        <v>23</v>
      </c>
      <c r="L26" s="35">
        <v>0</v>
      </c>
      <c r="M26" s="35">
        <v>47</v>
      </c>
      <c r="N26" s="35">
        <v>18</v>
      </c>
      <c r="O26" s="35">
        <v>26</v>
      </c>
      <c r="P26" s="35">
        <v>0</v>
      </c>
      <c r="Q26" s="35">
        <v>44</v>
      </c>
      <c r="R26" s="35">
        <v>0</v>
      </c>
      <c r="S26" s="35">
        <v>0</v>
      </c>
      <c r="T26" s="35">
        <v>0</v>
      </c>
      <c r="U26" s="35">
        <v>0</v>
      </c>
      <c r="V26" s="35">
        <v>6</v>
      </c>
      <c r="W26" s="35">
        <v>4</v>
      </c>
      <c r="X26" s="35">
        <v>0</v>
      </c>
      <c r="Y26" s="35">
        <v>10</v>
      </c>
      <c r="Z26" s="35">
        <v>2</v>
      </c>
      <c r="AA26" s="35">
        <v>5</v>
      </c>
      <c r="AB26" s="35">
        <v>0</v>
      </c>
      <c r="AC26" s="35">
        <v>7</v>
      </c>
      <c r="AD26" s="35">
        <v>3</v>
      </c>
      <c r="AE26" s="35">
        <v>4</v>
      </c>
      <c r="AF26" s="35">
        <v>0</v>
      </c>
      <c r="AG26" s="35">
        <v>7</v>
      </c>
      <c r="AH26" s="35">
        <v>39</v>
      </c>
      <c r="AI26" s="35">
        <v>29</v>
      </c>
      <c r="AJ26" s="35">
        <v>0</v>
      </c>
      <c r="AK26" s="35">
        <v>68</v>
      </c>
      <c r="AL26" s="35">
        <v>104</v>
      </c>
      <c r="AM26" s="35">
        <v>96</v>
      </c>
      <c r="AN26" s="35">
        <v>0</v>
      </c>
      <c r="AO26" s="35">
        <v>200</v>
      </c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</row>
    <row r="27" spans="1:61" ht="15.75" customHeight="1" x14ac:dyDescent="0.25">
      <c r="A27" s="61" t="s">
        <v>31</v>
      </c>
      <c r="B27" s="38">
        <v>0</v>
      </c>
      <c r="C27" s="35">
        <v>0</v>
      </c>
      <c r="D27" s="35">
        <v>0</v>
      </c>
      <c r="E27" s="35">
        <v>0</v>
      </c>
      <c r="F27" s="35">
        <v>1</v>
      </c>
      <c r="G27" s="35">
        <v>0</v>
      </c>
      <c r="H27" s="35">
        <v>0</v>
      </c>
      <c r="I27" s="35">
        <v>1</v>
      </c>
      <c r="J27" s="35">
        <v>0</v>
      </c>
      <c r="K27" s="35">
        <v>1</v>
      </c>
      <c r="L27" s="35">
        <v>0</v>
      </c>
      <c r="M27" s="35">
        <v>1</v>
      </c>
      <c r="N27" s="35">
        <v>1</v>
      </c>
      <c r="O27" s="35">
        <v>0</v>
      </c>
      <c r="P27" s="35">
        <v>0</v>
      </c>
      <c r="Q27" s="35">
        <v>1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9</v>
      </c>
      <c r="AA27" s="35">
        <v>31</v>
      </c>
      <c r="AB27" s="35">
        <v>3</v>
      </c>
      <c r="AC27" s="35">
        <v>43</v>
      </c>
      <c r="AD27" s="35">
        <v>0</v>
      </c>
      <c r="AE27" s="35">
        <v>1</v>
      </c>
      <c r="AF27" s="35">
        <v>0</v>
      </c>
      <c r="AG27" s="35">
        <v>1</v>
      </c>
      <c r="AH27" s="35">
        <v>3</v>
      </c>
      <c r="AI27" s="35">
        <v>4</v>
      </c>
      <c r="AJ27" s="35">
        <v>0</v>
      </c>
      <c r="AK27" s="35">
        <v>7</v>
      </c>
      <c r="AL27" s="35">
        <v>14</v>
      </c>
      <c r="AM27" s="35">
        <v>37</v>
      </c>
      <c r="AN27" s="35">
        <v>3</v>
      </c>
      <c r="AO27" s="35">
        <v>54</v>
      </c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</row>
    <row r="28" spans="1:61" ht="15.75" customHeight="1" x14ac:dyDescent="0.25">
      <c r="A28" s="62" t="s">
        <v>25</v>
      </c>
      <c r="B28" s="63">
        <v>0</v>
      </c>
      <c r="C28" s="43">
        <v>0</v>
      </c>
      <c r="D28" s="43">
        <v>0</v>
      </c>
      <c r="E28" s="43">
        <v>0</v>
      </c>
      <c r="F28" s="43">
        <v>4</v>
      </c>
      <c r="G28" s="43">
        <v>5</v>
      </c>
      <c r="H28" s="43">
        <v>0</v>
      </c>
      <c r="I28" s="43">
        <v>9</v>
      </c>
      <c r="J28" s="43">
        <v>9</v>
      </c>
      <c r="K28" s="43">
        <v>14</v>
      </c>
      <c r="L28" s="43">
        <v>0</v>
      </c>
      <c r="M28" s="43">
        <v>23</v>
      </c>
      <c r="N28" s="43">
        <v>7</v>
      </c>
      <c r="O28" s="43">
        <v>8</v>
      </c>
      <c r="P28" s="43">
        <v>0</v>
      </c>
      <c r="Q28" s="43">
        <v>15</v>
      </c>
      <c r="R28" s="43">
        <v>0</v>
      </c>
      <c r="S28" s="43">
        <v>0</v>
      </c>
      <c r="T28" s="43">
        <v>0</v>
      </c>
      <c r="U28" s="43">
        <v>0</v>
      </c>
      <c r="V28" s="43">
        <v>14</v>
      </c>
      <c r="W28" s="43">
        <v>20</v>
      </c>
      <c r="X28" s="43">
        <v>0</v>
      </c>
      <c r="Y28" s="43">
        <v>34</v>
      </c>
      <c r="Z28" s="43">
        <v>92</v>
      </c>
      <c r="AA28" s="43">
        <v>90</v>
      </c>
      <c r="AB28" s="43">
        <v>41</v>
      </c>
      <c r="AC28" s="43">
        <v>223</v>
      </c>
      <c r="AD28" s="43">
        <v>2</v>
      </c>
      <c r="AE28" s="43">
        <v>2</v>
      </c>
      <c r="AF28" s="43">
        <v>0</v>
      </c>
      <c r="AG28" s="46">
        <v>4</v>
      </c>
      <c r="AH28" s="43">
        <v>35</v>
      </c>
      <c r="AI28" s="43">
        <v>24</v>
      </c>
      <c r="AJ28" s="43">
        <v>0</v>
      </c>
      <c r="AK28" s="46">
        <v>59</v>
      </c>
      <c r="AL28" s="43">
        <v>163</v>
      </c>
      <c r="AM28" s="43">
        <v>163</v>
      </c>
      <c r="AN28" s="43">
        <v>41</v>
      </c>
      <c r="AO28" s="43">
        <v>367</v>
      </c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</row>
    <row r="29" spans="1:61" ht="15.75" customHeight="1" x14ac:dyDescent="0.25">
      <c r="A29" s="60" t="s">
        <v>26</v>
      </c>
      <c r="B29" s="38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55"/>
      <c r="AH29" s="35"/>
      <c r="AI29" s="35"/>
      <c r="AJ29" s="35"/>
      <c r="AK29" s="55"/>
      <c r="AL29" s="35"/>
      <c r="AM29" s="35"/>
      <c r="AN29" s="35"/>
      <c r="AO29" s="35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61" ht="15.75" customHeight="1" x14ac:dyDescent="0.25">
      <c r="A30" s="61" t="s">
        <v>27</v>
      </c>
      <c r="B30" s="38">
        <v>0</v>
      </c>
      <c r="C30" s="35">
        <v>1</v>
      </c>
      <c r="D30" s="35">
        <v>0</v>
      </c>
      <c r="E30" s="35">
        <v>1</v>
      </c>
      <c r="F30" s="35">
        <v>4</v>
      </c>
      <c r="G30" s="35">
        <v>11</v>
      </c>
      <c r="H30" s="35">
        <v>0</v>
      </c>
      <c r="I30" s="35">
        <v>15</v>
      </c>
      <c r="J30" s="35">
        <v>14</v>
      </c>
      <c r="K30" s="35">
        <v>34</v>
      </c>
      <c r="L30" s="35">
        <v>0</v>
      </c>
      <c r="M30" s="35">
        <v>48</v>
      </c>
      <c r="N30" s="35">
        <v>13</v>
      </c>
      <c r="O30" s="35">
        <v>31</v>
      </c>
      <c r="P30" s="35">
        <v>0</v>
      </c>
      <c r="Q30" s="35">
        <v>44</v>
      </c>
      <c r="R30" s="35">
        <v>0</v>
      </c>
      <c r="S30" s="35">
        <v>0</v>
      </c>
      <c r="T30" s="35">
        <v>0</v>
      </c>
      <c r="U30" s="35">
        <v>0</v>
      </c>
      <c r="V30" s="35">
        <v>3</v>
      </c>
      <c r="W30" s="35">
        <v>7</v>
      </c>
      <c r="X30" s="35">
        <v>0</v>
      </c>
      <c r="Y30" s="35">
        <v>10</v>
      </c>
      <c r="Z30" s="35">
        <v>3</v>
      </c>
      <c r="AA30" s="35">
        <v>14</v>
      </c>
      <c r="AB30" s="35">
        <v>0</v>
      </c>
      <c r="AC30" s="35">
        <v>17</v>
      </c>
      <c r="AD30" s="35">
        <v>3</v>
      </c>
      <c r="AE30" s="35">
        <v>7</v>
      </c>
      <c r="AF30" s="35">
        <v>0</v>
      </c>
      <c r="AG30" s="35">
        <v>10</v>
      </c>
      <c r="AH30" s="35">
        <v>80</v>
      </c>
      <c r="AI30" s="35">
        <v>212</v>
      </c>
      <c r="AJ30" s="35">
        <v>0</v>
      </c>
      <c r="AK30" s="35">
        <v>292</v>
      </c>
      <c r="AL30" s="35">
        <v>120</v>
      </c>
      <c r="AM30" s="35">
        <v>317</v>
      </c>
      <c r="AN30" s="35">
        <v>0</v>
      </c>
      <c r="AO30" s="35">
        <v>437</v>
      </c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</row>
    <row r="31" spans="1:61" ht="15.75" customHeight="1" x14ac:dyDescent="0.25">
      <c r="A31" s="61" t="s">
        <v>28</v>
      </c>
      <c r="B31" s="38">
        <v>1</v>
      </c>
      <c r="C31" s="35">
        <v>0</v>
      </c>
      <c r="D31" s="35">
        <v>0</v>
      </c>
      <c r="E31" s="35">
        <v>1</v>
      </c>
      <c r="F31" s="35">
        <v>34</v>
      </c>
      <c r="G31" s="35">
        <v>52</v>
      </c>
      <c r="H31" s="35">
        <v>0</v>
      </c>
      <c r="I31" s="35">
        <v>86</v>
      </c>
      <c r="J31" s="35">
        <v>38</v>
      </c>
      <c r="K31" s="35">
        <v>98</v>
      </c>
      <c r="L31" s="35">
        <v>1</v>
      </c>
      <c r="M31" s="35">
        <v>137</v>
      </c>
      <c r="N31" s="35">
        <v>31</v>
      </c>
      <c r="O31" s="35">
        <v>89</v>
      </c>
      <c r="P31" s="35">
        <v>0</v>
      </c>
      <c r="Q31" s="35">
        <v>120</v>
      </c>
      <c r="R31" s="35">
        <v>0</v>
      </c>
      <c r="S31" s="35">
        <v>2</v>
      </c>
      <c r="T31" s="35">
        <v>2</v>
      </c>
      <c r="U31" s="35">
        <v>4</v>
      </c>
      <c r="V31" s="35">
        <v>42</v>
      </c>
      <c r="W31" s="35">
        <v>66</v>
      </c>
      <c r="X31" s="35">
        <v>0</v>
      </c>
      <c r="Y31" s="35">
        <v>108</v>
      </c>
      <c r="Z31" s="35">
        <v>26</v>
      </c>
      <c r="AA31" s="35">
        <v>40</v>
      </c>
      <c r="AB31" s="35">
        <v>0</v>
      </c>
      <c r="AC31" s="35">
        <v>66</v>
      </c>
      <c r="AD31" s="35">
        <v>7</v>
      </c>
      <c r="AE31" s="35">
        <v>24</v>
      </c>
      <c r="AF31" s="35">
        <v>0</v>
      </c>
      <c r="AG31" s="35">
        <v>31</v>
      </c>
      <c r="AH31" s="35">
        <v>339</v>
      </c>
      <c r="AI31" s="35">
        <v>719</v>
      </c>
      <c r="AJ31" s="35">
        <v>1</v>
      </c>
      <c r="AK31" s="35">
        <v>1059</v>
      </c>
      <c r="AL31" s="35">
        <v>518</v>
      </c>
      <c r="AM31" s="35">
        <v>1090</v>
      </c>
      <c r="AN31" s="35">
        <v>4</v>
      </c>
      <c r="AO31" s="13">
        <v>1612</v>
      </c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</row>
    <row r="32" spans="1:61" ht="15.75" customHeight="1" x14ac:dyDescent="0.25">
      <c r="A32" s="61" t="s">
        <v>29</v>
      </c>
      <c r="B32" s="38">
        <v>0</v>
      </c>
      <c r="C32" s="35">
        <v>1</v>
      </c>
      <c r="D32" s="35">
        <v>0</v>
      </c>
      <c r="E32" s="35">
        <v>1</v>
      </c>
      <c r="F32" s="35">
        <v>3</v>
      </c>
      <c r="G32" s="35">
        <v>10</v>
      </c>
      <c r="H32" s="35">
        <v>0</v>
      </c>
      <c r="I32" s="35">
        <v>13</v>
      </c>
      <c r="J32" s="35">
        <v>5</v>
      </c>
      <c r="K32" s="35">
        <v>21</v>
      </c>
      <c r="L32" s="35">
        <v>0</v>
      </c>
      <c r="M32" s="35">
        <v>26</v>
      </c>
      <c r="N32" s="35">
        <v>5</v>
      </c>
      <c r="O32" s="35">
        <v>19</v>
      </c>
      <c r="P32" s="35">
        <v>0</v>
      </c>
      <c r="Q32" s="35">
        <v>24</v>
      </c>
      <c r="R32" s="35">
        <v>0</v>
      </c>
      <c r="S32" s="35">
        <v>0</v>
      </c>
      <c r="T32" s="35">
        <v>0</v>
      </c>
      <c r="U32" s="35">
        <v>0</v>
      </c>
      <c r="V32" s="35">
        <v>19</v>
      </c>
      <c r="W32" s="35">
        <v>23</v>
      </c>
      <c r="X32" s="35">
        <v>0</v>
      </c>
      <c r="Y32" s="35">
        <v>42</v>
      </c>
      <c r="Z32" s="35">
        <v>35</v>
      </c>
      <c r="AA32" s="35">
        <v>119</v>
      </c>
      <c r="AB32" s="35">
        <v>4</v>
      </c>
      <c r="AC32" s="35">
        <v>158</v>
      </c>
      <c r="AD32" s="35">
        <v>2</v>
      </c>
      <c r="AE32" s="35">
        <v>1</v>
      </c>
      <c r="AF32" s="35">
        <v>0</v>
      </c>
      <c r="AG32" s="35">
        <v>3</v>
      </c>
      <c r="AH32" s="35">
        <v>34</v>
      </c>
      <c r="AI32" s="35">
        <v>54</v>
      </c>
      <c r="AJ32" s="35">
        <v>1</v>
      </c>
      <c r="AK32" s="35">
        <v>89</v>
      </c>
      <c r="AL32" s="35">
        <v>103</v>
      </c>
      <c r="AM32" s="35">
        <v>248</v>
      </c>
      <c r="AN32" s="35">
        <v>5</v>
      </c>
      <c r="AO32" s="35">
        <v>356</v>
      </c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</row>
    <row r="33" spans="1:61" ht="15" customHeight="1" x14ac:dyDescent="0.25">
      <c r="A33" s="64" t="s">
        <v>30</v>
      </c>
      <c r="B33" s="65">
        <v>2</v>
      </c>
      <c r="C33" s="46">
        <v>4</v>
      </c>
      <c r="D33" s="46">
        <v>1</v>
      </c>
      <c r="E33" s="46">
        <v>7</v>
      </c>
      <c r="F33" s="46">
        <v>189</v>
      </c>
      <c r="G33" s="46">
        <v>172</v>
      </c>
      <c r="H33" s="46">
        <v>2</v>
      </c>
      <c r="I33" s="46">
        <v>363</v>
      </c>
      <c r="J33" s="46">
        <v>302</v>
      </c>
      <c r="K33" s="46">
        <v>521</v>
      </c>
      <c r="L33" s="46">
        <v>2</v>
      </c>
      <c r="M33" s="46">
        <v>825</v>
      </c>
      <c r="N33" s="46">
        <v>218</v>
      </c>
      <c r="O33" s="46">
        <v>388</v>
      </c>
      <c r="P33" s="46">
        <v>1</v>
      </c>
      <c r="Q33" s="46">
        <v>607</v>
      </c>
      <c r="R33" s="46">
        <v>0</v>
      </c>
      <c r="S33" s="46">
        <v>2</v>
      </c>
      <c r="T33" s="46">
        <v>2</v>
      </c>
      <c r="U33" s="46">
        <v>4</v>
      </c>
      <c r="V33" s="46">
        <v>174</v>
      </c>
      <c r="W33" s="46">
        <v>173</v>
      </c>
      <c r="X33" s="46">
        <v>0</v>
      </c>
      <c r="Y33" s="46">
        <v>347</v>
      </c>
      <c r="Z33" s="46">
        <v>263</v>
      </c>
      <c r="AA33" s="46">
        <v>406</v>
      </c>
      <c r="AB33" s="46">
        <v>53</v>
      </c>
      <c r="AC33" s="46">
        <v>722</v>
      </c>
      <c r="AD33" s="46">
        <v>46</v>
      </c>
      <c r="AE33" s="46">
        <v>82</v>
      </c>
      <c r="AF33" s="46">
        <v>1</v>
      </c>
      <c r="AG33" s="46">
        <v>129</v>
      </c>
      <c r="AH33" s="46">
        <v>925</v>
      </c>
      <c r="AI33" s="19">
        <v>1557</v>
      </c>
      <c r="AJ33" s="46">
        <v>5</v>
      </c>
      <c r="AK33" s="19">
        <v>2487</v>
      </c>
      <c r="AL33" s="19">
        <v>2119</v>
      </c>
      <c r="AM33" s="19">
        <v>3305</v>
      </c>
      <c r="AN33" s="46">
        <v>67</v>
      </c>
      <c r="AO33" s="19">
        <v>5491</v>
      </c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</row>
    <row r="34" spans="1:61" ht="15.75" customHeight="1" x14ac:dyDescent="0.25">
      <c r="A34" s="60" t="s">
        <v>32</v>
      </c>
      <c r="B34" s="30">
        <v>9</v>
      </c>
      <c r="C34" s="55">
        <v>15</v>
      </c>
      <c r="D34" s="55">
        <v>1</v>
      </c>
      <c r="E34" s="55">
        <v>25</v>
      </c>
      <c r="F34" s="55">
        <v>899</v>
      </c>
      <c r="G34" s="55">
        <v>901</v>
      </c>
      <c r="H34" s="55">
        <v>4</v>
      </c>
      <c r="I34" s="26">
        <v>1804</v>
      </c>
      <c r="J34" s="55">
        <v>904</v>
      </c>
      <c r="K34" s="26">
        <v>1494</v>
      </c>
      <c r="L34" s="55">
        <v>3</v>
      </c>
      <c r="M34" s="26">
        <v>2401</v>
      </c>
      <c r="N34" s="55">
        <v>823</v>
      </c>
      <c r="O34" s="26">
        <v>1398</v>
      </c>
      <c r="P34" s="55">
        <v>1</v>
      </c>
      <c r="Q34" s="26">
        <v>2222</v>
      </c>
      <c r="R34" s="55">
        <v>1</v>
      </c>
      <c r="S34" s="55">
        <v>4</v>
      </c>
      <c r="T34" s="55">
        <v>5</v>
      </c>
      <c r="U34" s="55">
        <v>10</v>
      </c>
      <c r="V34" s="26">
        <v>1193</v>
      </c>
      <c r="W34" s="55">
        <v>851</v>
      </c>
      <c r="X34" s="55">
        <v>1</v>
      </c>
      <c r="Y34" s="26">
        <v>2045</v>
      </c>
      <c r="Z34" s="55">
        <v>496</v>
      </c>
      <c r="AA34" s="55">
        <v>647</v>
      </c>
      <c r="AB34" s="55">
        <v>66</v>
      </c>
      <c r="AC34" s="26">
        <v>1209</v>
      </c>
      <c r="AD34" s="55">
        <v>174</v>
      </c>
      <c r="AE34" s="55">
        <v>281</v>
      </c>
      <c r="AF34" s="55">
        <v>1</v>
      </c>
      <c r="AG34" s="55">
        <v>456</v>
      </c>
      <c r="AH34" s="26">
        <v>2667</v>
      </c>
      <c r="AI34" s="26">
        <v>3571</v>
      </c>
      <c r="AJ34" s="55">
        <v>10</v>
      </c>
      <c r="AK34" s="26">
        <v>6248</v>
      </c>
      <c r="AL34" s="26">
        <v>7166</v>
      </c>
      <c r="AM34" s="26">
        <v>9162</v>
      </c>
      <c r="AN34" s="55">
        <v>92</v>
      </c>
      <c r="AO34" s="26">
        <v>16420</v>
      </c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</row>
    <row r="35" spans="1:61" ht="15.75" customHeight="1" x14ac:dyDescent="0.25">
      <c r="A35" s="28" t="s">
        <v>37</v>
      </c>
      <c r="B35" s="66"/>
      <c r="C35" s="66"/>
      <c r="D35" s="66"/>
      <c r="E35" s="66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</row>
    <row r="36" spans="1:61" ht="15.75" customHeight="1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</row>
    <row r="37" spans="1:61" ht="15.75" customHeight="1" x14ac:dyDescent="0.2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</row>
    <row r="38" spans="1:61" ht="15.75" customHeight="1" x14ac:dyDescent="0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</row>
    <row r="39" spans="1:61" ht="15.75" customHeight="1" x14ac:dyDescent="0.2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</row>
    <row r="40" spans="1:61" ht="15.75" customHeight="1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</row>
    <row r="41" spans="1:61" ht="15.75" customHeight="1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</row>
    <row r="42" spans="1:61" ht="15.75" customHeight="1" x14ac:dyDescent="0.2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</row>
    <row r="43" spans="1:61" ht="15.75" customHeight="1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</row>
    <row r="44" spans="1:61" ht="15.75" customHeight="1" x14ac:dyDescent="0.2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</row>
    <row r="45" spans="1:61" ht="15.75" customHeight="1" x14ac:dyDescent="0.2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</row>
    <row r="46" spans="1:61" ht="15.75" customHeight="1" x14ac:dyDescent="0.2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</row>
    <row r="47" spans="1:61" ht="15.75" customHeight="1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</row>
    <row r="48" spans="1:61" ht="15.75" customHeight="1" x14ac:dyDescent="0.2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</row>
    <row r="49" spans="2:61" ht="15.75" customHeight="1" x14ac:dyDescent="0.2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</row>
    <row r="50" spans="2:61" ht="15.75" customHeight="1" x14ac:dyDescent="0.2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</row>
    <row r="51" spans="2:61" ht="15.75" customHeight="1" x14ac:dyDescent="0.2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</row>
    <row r="52" spans="2:61" ht="15.75" customHeight="1" x14ac:dyDescent="0.2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</row>
    <row r="53" spans="2:61" ht="15.75" customHeight="1" x14ac:dyDescent="0.2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</row>
    <row r="54" spans="2:61" ht="15.75" customHeight="1" x14ac:dyDescent="0.2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</row>
    <row r="55" spans="2:61" ht="15.75" customHeight="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</row>
    <row r="56" spans="2:61" ht="15.75" customHeight="1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2:61" ht="15.75" customHeight="1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2:61" ht="15.7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</row>
    <row r="59" spans="2:61" ht="15.75" customHeight="1" x14ac:dyDescent="0.2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</row>
    <row r="60" spans="2:61" ht="15.75" customHeight="1" x14ac:dyDescent="0.2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</row>
    <row r="61" spans="2:61" ht="15.75" customHeight="1" x14ac:dyDescent="0.2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</row>
    <row r="62" spans="2:61" ht="15.75" customHeight="1" x14ac:dyDescent="0.2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</row>
    <row r="63" spans="2:61" ht="15.75" customHeight="1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</row>
    <row r="64" spans="2:61" ht="15.75" customHeight="1" x14ac:dyDescent="0.2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</row>
    <row r="65" spans="2:61" ht="15.75" customHeight="1" x14ac:dyDescent="0.2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</row>
    <row r="66" spans="2:61" ht="15.75" customHeight="1" x14ac:dyDescent="0.2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</row>
    <row r="67" spans="2:61" ht="15.75" customHeight="1" x14ac:dyDescent="0.2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</row>
    <row r="68" spans="2:61" ht="15.75" customHeight="1" x14ac:dyDescent="0.2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</row>
    <row r="69" spans="2:61" ht="15.75" customHeight="1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</row>
    <row r="70" spans="2:61" ht="15.75" customHeight="1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</row>
    <row r="71" spans="2:61" ht="15.75" customHeight="1" x14ac:dyDescent="0.2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</row>
    <row r="72" spans="2:61" ht="15.75" customHeight="1" x14ac:dyDescent="0.2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</row>
    <row r="73" spans="2:61" ht="15.75" customHeight="1" x14ac:dyDescent="0.2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</row>
    <row r="74" spans="2:61" ht="15.75" customHeight="1" x14ac:dyDescent="0.2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</row>
    <row r="75" spans="2:61" ht="15.75" customHeight="1" x14ac:dyDescent="0.2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</row>
    <row r="76" spans="2:61" ht="15.75" customHeight="1" x14ac:dyDescent="0.2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</row>
    <row r="77" spans="2:61" ht="15.75" customHeight="1" x14ac:dyDescent="0.2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</row>
    <row r="78" spans="2:61" ht="15.75" customHeight="1" x14ac:dyDescent="0.2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</row>
    <row r="79" spans="2:61" ht="15.75" customHeight="1" x14ac:dyDescent="0.2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</row>
    <row r="80" spans="2:61" ht="15.75" customHeight="1" x14ac:dyDescent="0.2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</row>
    <row r="81" spans="2:61" ht="15.75" customHeight="1" x14ac:dyDescent="0.2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</row>
    <row r="82" spans="2:61" ht="15.75" customHeight="1" x14ac:dyDescent="0.2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</row>
    <row r="83" spans="2:61" ht="15.75" customHeight="1" x14ac:dyDescent="0.2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</row>
    <row r="84" spans="2:61" ht="15.75" customHeight="1" x14ac:dyDescent="0.2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</row>
    <row r="85" spans="2:61" ht="15.75" customHeight="1" x14ac:dyDescent="0.2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</row>
    <row r="86" spans="2:61" ht="15.75" customHeight="1" x14ac:dyDescent="0.2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</row>
    <row r="87" spans="2:61" ht="15.75" customHeight="1" x14ac:dyDescent="0.2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</row>
    <row r="88" spans="2:61" ht="15.75" customHeight="1" x14ac:dyDescent="0.2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</row>
    <row r="89" spans="2:61" ht="15.75" customHeight="1" x14ac:dyDescent="0.2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</row>
    <row r="90" spans="2:61" ht="15.75" customHeight="1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</row>
    <row r="91" spans="2:61" ht="15.75" customHeight="1" x14ac:dyDescent="0.2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</row>
    <row r="92" spans="2:61" ht="15.75" customHeight="1" x14ac:dyDescent="0.2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</row>
    <row r="93" spans="2:61" ht="15.75" customHeight="1" x14ac:dyDescent="0.2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</row>
    <row r="94" spans="2:61" ht="15.75" customHeight="1" x14ac:dyDescent="0.2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</row>
    <row r="95" spans="2:61" ht="15.75" customHeight="1" x14ac:dyDescent="0.2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</row>
    <row r="96" spans="2:61" ht="15.75" customHeight="1" x14ac:dyDescent="0.2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</row>
    <row r="97" spans="2:61" ht="15.75" customHeight="1" x14ac:dyDescent="0.2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</row>
    <row r="98" spans="2:61" ht="15.75" customHeight="1" x14ac:dyDescent="0.2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</row>
    <row r="99" spans="2:61" ht="15.75" customHeight="1" x14ac:dyDescent="0.2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</row>
    <row r="100" spans="2:61" ht="15.75" customHeight="1" x14ac:dyDescent="0.2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</row>
    <row r="101" spans="2:61" ht="15.75" customHeight="1" x14ac:dyDescent="0.2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</row>
    <row r="102" spans="2:61" ht="15.75" customHeight="1" x14ac:dyDescent="0.2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</row>
    <row r="103" spans="2:61" ht="15.75" customHeight="1" x14ac:dyDescent="0.2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</row>
    <row r="104" spans="2:61" ht="15.75" customHeight="1" x14ac:dyDescent="0.2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</row>
    <row r="105" spans="2:61" ht="15.75" customHeight="1" x14ac:dyDescent="0.2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</row>
    <row r="106" spans="2:61" ht="15.7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</row>
    <row r="107" spans="2:61" ht="15.75" customHeight="1" x14ac:dyDescent="0.2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</row>
    <row r="108" spans="2:61" ht="15.75" customHeight="1" x14ac:dyDescent="0.2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</row>
    <row r="109" spans="2:61" ht="15.75" customHeight="1" x14ac:dyDescent="0.2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</row>
    <row r="110" spans="2:61" ht="15.75" customHeight="1" x14ac:dyDescent="0.2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</row>
    <row r="111" spans="2:61" ht="15.75" customHeight="1" x14ac:dyDescent="0.2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</row>
    <row r="112" spans="2:61" ht="15.75" customHeight="1" x14ac:dyDescent="0.2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</row>
    <row r="113" spans="2:61" ht="15.75" customHeight="1" x14ac:dyDescent="0.2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</row>
    <row r="114" spans="2:61" ht="15.75" customHeight="1" x14ac:dyDescent="0.2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</row>
    <row r="115" spans="2:61" ht="15.75" customHeight="1" x14ac:dyDescent="0.2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</row>
    <row r="116" spans="2:61" ht="15.75" customHeight="1" x14ac:dyDescent="0.2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</row>
    <row r="117" spans="2:61" ht="15.75" customHeight="1" x14ac:dyDescent="0.2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</row>
    <row r="118" spans="2:61" ht="15.75" customHeight="1" x14ac:dyDescent="0.2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</row>
    <row r="119" spans="2:61" ht="15.75" customHeight="1" x14ac:dyDescent="0.2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</row>
    <row r="120" spans="2:61" ht="15.75" customHeight="1" x14ac:dyDescent="0.2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</row>
    <row r="121" spans="2:61" ht="15.75" customHeight="1" x14ac:dyDescent="0.2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</row>
    <row r="122" spans="2:61" ht="15.75" customHeight="1" x14ac:dyDescent="0.2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</row>
    <row r="123" spans="2:61" ht="15.75" customHeight="1" x14ac:dyDescent="0.2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</row>
    <row r="124" spans="2:61" ht="15.75" customHeight="1" x14ac:dyDescent="0.2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</row>
    <row r="125" spans="2:61" ht="15.75" customHeight="1" x14ac:dyDescent="0.2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</row>
    <row r="126" spans="2:61" ht="15.75" customHeight="1" x14ac:dyDescent="0.2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</row>
    <row r="127" spans="2:61" ht="15.75" customHeight="1" x14ac:dyDescent="0.2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2:61" ht="15.75" customHeight="1" x14ac:dyDescent="0.2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</row>
    <row r="129" spans="2:61" ht="15.75" customHeight="1" x14ac:dyDescent="0.2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</row>
    <row r="130" spans="2:61" ht="15.75" customHeight="1" x14ac:dyDescent="0.2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</row>
    <row r="131" spans="2:61" ht="15.75" customHeight="1" x14ac:dyDescent="0.2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</row>
    <row r="132" spans="2:61" ht="15.75" customHeight="1" x14ac:dyDescent="0.2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</row>
    <row r="133" spans="2:61" ht="15.75" customHeight="1" x14ac:dyDescent="0.2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</row>
    <row r="134" spans="2:61" ht="15.75" customHeight="1" x14ac:dyDescent="0.2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</row>
    <row r="135" spans="2:61" ht="15.75" customHeight="1" x14ac:dyDescent="0.2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</row>
    <row r="136" spans="2:61" ht="15.75" customHeight="1" x14ac:dyDescent="0.2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</row>
    <row r="137" spans="2:61" ht="15.75" customHeight="1" x14ac:dyDescent="0.2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</row>
    <row r="138" spans="2:61" ht="15.75" customHeight="1" x14ac:dyDescent="0.2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</row>
    <row r="139" spans="2:61" ht="15.75" customHeight="1" x14ac:dyDescent="0.2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</row>
    <row r="140" spans="2:61" ht="15.75" customHeight="1" x14ac:dyDescent="0.2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</row>
    <row r="141" spans="2:61" ht="15.75" customHeight="1" x14ac:dyDescent="0.2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</row>
    <row r="142" spans="2:61" ht="15.75" customHeight="1" x14ac:dyDescent="0.2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</row>
    <row r="143" spans="2:61" ht="15.75" customHeight="1" x14ac:dyDescent="0.2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</row>
    <row r="144" spans="2:61" ht="15.75" customHeight="1" x14ac:dyDescent="0.2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</row>
    <row r="145" spans="2:61" ht="15.75" customHeight="1" x14ac:dyDescent="0.2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</row>
    <row r="146" spans="2:61" ht="15.75" customHeight="1" x14ac:dyDescent="0.2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</row>
    <row r="147" spans="2:61" ht="15.75" customHeight="1" x14ac:dyDescent="0.2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</row>
    <row r="148" spans="2:61" ht="15.75" customHeight="1" x14ac:dyDescent="0.2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</row>
    <row r="149" spans="2:61" ht="15.75" customHeight="1" x14ac:dyDescent="0.2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</row>
    <row r="150" spans="2:61" ht="15.75" customHeight="1" x14ac:dyDescent="0.2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</row>
    <row r="151" spans="2:61" ht="15.75" customHeight="1" x14ac:dyDescent="0.2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</row>
    <row r="152" spans="2:61" ht="15.75" customHeight="1" x14ac:dyDescent="0.2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</row>
    <row r="153" spans="2:61" ht="15.75" customHeight="1" x14ac:dyDescent="0.2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</row>
    <row r="154" spans="2:61" ht="15.75" customHeight="1" x14ac:dyDescent="0.2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</row>
    <row r="155" spans="2:61" ht="15.75" customHeight="1" x14ac:dyDescent="0.2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</row>
    <row r="156" spans="2:61" ht="15.75" customHeight="1" x14ac:dyDescent="0.2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</row>
    <row r="157" spans="2:61" ht="15.75" customHeight="1" x14ac:dyDescent="0.2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</row>
    <row r="158" spans="2:61" ht="15.75" customHeight="1" x14ac:dyDescent="0.2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</row>
    <row r="159" spans="2:61" ht="15.75" customHeight="1" x14ac:dyDescent="0.2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</row>
    <row r="160" spans="2:61" ht="15.75" customHeight="1" x14ac:dyDescent="0.2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</row>
    <row r="161" spans="2:61" ht="15.75" customHeight="1" x14ac:dyDescent="0.2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</row>
    <row r="162" spans="2:61" ht="15.75" customHeight="1" x14ac:dyDescent="0.2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</row>
    <row r="163" spans="2:61" ht="15.75" customHeight="1" x14ac:dyDescent="0.2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</row>
    <row r="164" spans="2:61" ht="15.75" customHeight="1" x14ac:dyDescent="0.2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</row>
    <row r="165" spans="2:61" ht="15.75" customHeight="1" x14ac:dyDescent="0.2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</row>
    <row r="166" spans="2:61" ht="15.75" customHeight="1" x14ac:dyDescent="0.2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</row>
    <row r="167" spans="2:61" ht="15.75" customHeight="1" x14ac:dyDescent="0.2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</row>
    <row r="168" spans="2:61" ht="15.75" customHeight="1" x14ac:dyDescent="0.2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</row>
    <row r="169" spans="2:61" ht="15.75" customHeight="1" x14ac:dyDescent="0.2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</row>
    <row r="170" spans="2:61" ht="15.75" customHeight="1" x14ac:dyDescent="0.2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</row>
    <row r="171" spans="2:61" ht="15.75" customHeight="1" x14ac:dyDescent="0.2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</row>
    <row r="172" spans="2:61" ht="15.75" customHeight="1" x14ac:dyDescent="0.2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</row>
    <row r="173" spans="2:61" ht="15.75" customHeight="1" x14ac:dyDescent="0.2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</row>
    <row r="174" spans="2:61" ht="15.75" customHeight="1" x14ac:dyDescent="0.2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</row>
    <row r="175" spans="2:61" ht="15.75" customHeight="1" x14ac:dyDescent="0.2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</row>
    <row r="176" spans="2:61" ht="15.75" customHeight="1" x14ac:dyDescent="0.2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</row>
    <row r="177" spans="2:61" ht="15.75" customHeight="1" x14ac:dyDescent="0.2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</row>
    <row r="178" spans="2:61" ht="15.75" customHeight="1" x14ac:dyDescent="0.25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</row>
    <row r="179" spans="2:61" ht="15.75" customHeight="1" x14ac:dyDescent="0.25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</row>
    <row r="180" spans="2:61" ht="15.75" customHeight="1" x14ac:dyDescent="0.25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</row>
    <row r="181" spans="2:61" ht="15.75" customHeight="1" x14ac:dyDescent="0.25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</row>
    <row r="182" spans="2:61" ht="15.75" customHeight="1" x14ac:dyDescent="0.25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</row>
    <row r="183" spans="2:61" ht="15.75" customHeight="1" x14ac:dyDescent="0.25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</row>
    <row r="184" spans="2:61" ht="15.75" customHeight="1" x14ac:dyDescent="0.25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</row>
    <row r="185" spans="2:61" ht="15.75" customHeight="1" x14ac:dyDescent="0.2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</row>
    <row r="186" spans="2:61" ht="15.75" customHeight="1" x14ac:dyDescent="0.25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</row>
    <row r="187" spans="2:61" ht="15.75" customHeight="1" x14ac:dyDescent="0.25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</row>
    <row r="188" spans="2:61" ht="15.75" customHeight="1" x14ac:dyDescent="0.25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</row>
    <row r="189" spans="2:61" ht="15.75" customHeight="1" x14ac:dyDescent="0.25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</row>
    <row r="190" spans="2:61" ht="15.75" customHeight="1" x14ac:dyDescent="0.25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</row>
    <row r="191" spans="2:61" ht="15.75" customHeight="1" x14ac:dyDescent="0.25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</row>
    <row r="192" spans="2:61" ht="15.75" customHeight="1" x14ac:dyDescent="0.25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</row>
    <row r="193" spans="2:61" ht="15.75" customHeight="1" x14ac:dyDescent="0.25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</row>
    <row r="194" spans="2:61" ht="15.75" customHeight="1" x14ac:dyDescent="0.25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</row>
    <row r="195" spans="2:61" ht="15.75" customHeight="1" x14ac:dyDescent="0.2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</row>
    <row r="196" spans="2:61" ht="15.75" customHeight="1" x14ac:dyDescent="0.25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</row>
    <row r="197" spans="2:61" ht="15.75" customHeight="1" x14ac:dyDescent="0.25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</row>
    <row r="198" spans="2:61" ht="15.75" customHeight="1" x14ac:dyDescent="0.25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</row>
    <row r="199" spans="2:61" ht="15.75" customHeight="1" x14ac:dyDescent="0.25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</row>
    <row r="200" spans="2:61" ht="15.75" customHeight="1" x14ac:dyDescent="0.25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</row>
    <row r="201" spans="2:61" ht="15.75" customHeight="1" x14ac:dyDescent="0.2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</row>
    <row r="202" spans="2:61" ht="15.75" customHeight="1" x14ac:dyDescent="0.25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</row>
    <row r="203" spans="2:61" ht="15.75" customHeight="1" x14ac:dyDescent="0.25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</row>
    <row r="204" spans="2:61" ht="15.75" customHeight="1" x14ac:dyDescent="0.25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</row>
    <row r="205" spans="2:61" ht="15.75" customHeight="1" x14ac:dyDescent="0.2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</row>
    <row r="206" spans="2:61" ht="15.75" customHeight="1" x14ac:dyDescent="0.25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</row>
    <row r="207" spans="2:61" ht="15.75" customHeight="1" x14ac:dyDescent="0.25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</row>
    <row r="208" spans="2:61" ht="15.75" customHeight="1" x14ac:dyDescent="0.25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</row>
    <row r="209" spans="2:61" ht="15.75" customHeight="1" x14ac:dyDescent="0.25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</row>
    <row r="210" spans="2:61" ht="15.75" customHeight="1" x14ac:dyDescent="0.25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</row>
    <row r="211" spans="2:61" ht="15.75" customHeight="1" x14ac:dyDescent="0.25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</row>
    <row r="212" spans="2:61" ht="15.75" customHeight="1" x14ac:dyDescent="0.25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</row>
    <row r="213" spans="2:61" ht="15.75" customHeight="1" x14ac:dyDescent="0.25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</row>
    <row r="214" spans="2:61" ht="15.75" customHeight="1" x14ac:dyDescent="0.2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</row>
    <row r="215" spans="2:61" ht="15.75" customHeight="1" x14ac:dyDescent="0.2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</row>
    <row r="216" spans="2:61" ht="15.75" customHeight="1" x14ac:dyDescent="0.2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</row>
    <row r="217" spans="2:61" ht="15.75" customHeight="1" x14ac:dyDescent="0.2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</row>
    <row r="218" spans="2:61" ht="15.75" customHeight="1" x14ac:dyDescent="0.2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</row>
    <row r="219" spans="2:61" ht="15.75" customHeight="1" x14ac:dyDescent="0.2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</row>
    <row r="220" spans="2:61" ht="15.75" customHeight="1" x14ac:dyDescent="0.2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</row>
    <row r="221" spans="2:61" ht="15.75" customHeight="1" x14ac:dyDescent="0.2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</row>
    <row r="222" spans="2:61" ht="15.75" customHeight="1" x14ac:dyDescent="0.2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</row>
    <row r="223" spans="2:61" ht="15.75" customHeight="1" x14ac:dyDescent="0.2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</row>
    <row r="224" spans="2:61" ht="15.75" customHeight="1" x14ac:dyDescent="0.2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</row>
    <row r="225" spans="2:61" ht="15.75" customHeight="1" x14ac:dyDescent="0.25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</row>
    <row r="226" spans="2:61" ht="15.75" customHeight="1" x14ac:dyDescent="0.25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</row>
    <row r="227" spans="2:61" ht="15.75" customHeight="1" x14ac:dyDescent="0.25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</row>
    <row r="228" spans="2:61" ht="15.75" customHeight="1" x14ac:dyDescent="0.25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</row>
    <row r="229" spans="2:61" ht="15.75" customHeight="1" x14ac:dyDescent="0.25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</row>
    <row r="230" spans="2:61" ht="15.75" customHeight="1" x14ac:dyDescent="0.25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</row>
    <row r="231" spans="2:61" ht="15.75" customHeight="1" x14ac:dyDescent="0.25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</row>
    <row r="232" spans="2:61" ht="15.75" customHeight="1" x14ac:dyDescent="0.25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</row>
    <row r="233" spans="2:61" ht="15.75" customHeight="1" x14ac:dyDescent="0.25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</row>
    <row r="234" spans="2:61" ht="15.75" customHeight="1" x14ac:dyDescent="0.25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</row>
    <row r="235" spans="2:61" ht="15.75" customHeight="1" x14ac:dyDescent="0.25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</row>
    <row r="236" spans="2:61" ht="15.75" customHeight="1" x14ac:dyDescent="0.25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</row>
    <row r="237" spans="2:61" ht="15.75" customHeight="1" x14ac:dyDescent="0.25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</row>
    <row r="238" spans="2:61" ht="15.75" customHeight="1" x14ac:dyDescent="0.25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</row>
    <row r="239" spans="2:61" ht="15.75" customHeight="1" x14ac:dyDescent="0.25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</row>
    <row r="240" spans="2:61" ht="15.75" customHeight="1" x14ac:dyDescent="0.25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</row>
    <row r="241" spans="2:61" ht="15.75" customHeight="1" x14ac:dyDescent="0.2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</row>
    <row r="242" spans="2:61" ht="15.75" customHeight="1" x14ac:dyDescent="0.25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</row>
    <row r="243" spans="2:61" ht="15.75" customHeight="1" x14ac:dyDescent="0.25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</row>
    <row r="244" spans="2:61" ht="15.75" customHeight="1" x14ac:dyDescent="0.25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</row>
    <row r="245" spans="2:61" ht="15.75" customHeight="1" x14ac:dyDescent="0.25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</row>
    <row r="246" spans="2:61" ht="15.75" customHeight="1" x14ac:dyDescent="0.25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</row>
    <row r="247" spans="2:61" ht="15.75" customHeight="1" x14ac:dyDescent="0.25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</row>
    <row r="248" spans="2:61" ht="15.75" customHeight="1" x14ac:dyDescent="0.25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</row>
    <row r="249" spans="2:61" ht="15.75" customHeight="1" x14ac:dyDescent="0.25"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</row>
    <row r="250" spans="2:61" ht="15.75" customHeight="1" x14ac:dyDescent="0.25"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</row>
    <row r="251" spans="2:61" ht="15.75" customHeight="1" x14ac:dyDescent="0.25"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</row>
    <row r="252" spans="2:61" ht="15.75" customHeight="1" x14ac:dyDescent="0.25"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</row>
    <row r="253" spans="2:61" ht="15.75" customHeight="1" x14ac:dyDescent="0.25"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</row>
    <row r="254" spans="2:61" ht="15.75" customHeight="1" x14ac:dyDescent="0.25"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</row>
    <row r="255" spans="2:61" ht="15.75" customHeight="1" x14ac:dyDescent="0.25"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</row>
    <row r="256" spans="2:61" ht="15.75" customHeight="1" x14ac:dyDescent="0.25"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</row>
    <row r="257" spans="2:61" ht="15.75" customHeight="1" x14ac:dyDescent="0.25"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</row>
    <row r="258" spans="2:61" ht="15.75" customHeight="1" x14ac:dyDescent="0.25"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</row>
    <row r="259" spans="2:61" ht="15.75" customHeight="1" x14ac:dyDescent="0.25"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</row>
    <row r="260" spans="2:61" ht="15.75" customHeight="1" x14ac:dyDescent="0.25"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</row>
    <row r="261" spans="2:61" ht="15.75" customHeight="1" x14ac:dyDescent="0.25"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</row>
    <row r="262" spans="2:61" ht="15.75" customHeight="1" x14ac:dyDescent="0.25"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</row>
    <row r="263" spans="2:61" ht="15.75" customHeight="1" x14ac:dyDescent="0.25"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</row>
    <row r="264" spans="2:61" ht="15.75" customHeight="1" x14ac:dyDescent="0.25"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</row>
    <row r="265" spans="2:61" ht="15.75" customHeight="1" x14ac:dyDescent="0.25"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</row>
    <row r="266" spans="2:61" ht="15.75" customHeight="1" x14ac:dyDescent="0.25"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</row>
    <row r="267" spans="2:61" ht="15.75" customHeight="1" x14ac:dyDescent="0.25"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</row>
    <row r="268" spans="2:61" ht="15.75" customHeight="1" x14ac:dyDescent="0.25"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</row>
    <row r="269" spans="2:61" ht="15.75" customHeight="1" x14ac:dyDescent="0.25"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</row>
    <row r="270" spans="2:61" ht="15.75" customHeight="1" x14ac:dyDescent="0.25"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</row>
    <row r="271" spans="2:61" ht="15.75" customHeight="1" x14ac:dyDescent="0.25"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</row>
    <row r="272" spans="2:61" ht="15.75" customHeight="1" x14ac:dyDescent="0.25"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</row>
    <row r="273" spans="2:61" ht="15.75" customHeight="1" x14ac:dyDescent="0.25"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</row>
    <row r="274" spans="2:61" ht="15.75" customHeight="1" x14ac:dyDescent="0.25"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</row>
    <row r="275" spans="2:61" ht="15.75" customHeight="1" x14ac:dyDescent="0.25"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</row>
    <row r="276" spans="2:61" ht="15.75" customHeight="1" x14ac:dyDescent="0.25"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</row>
    <row r="277" spans="2:61" ht="15.75" customHeight="1" x14ac:dyDescent="0.25"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</row>
    <row r="278" spans="2:61" ht="15.75" customHeight="1" x14ac:dyDescent="0.25"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</row>
    <row r="279" spans="2:61" ht="15.75" customHeight="1" x14ac:dyDescent="0.25"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</row>
    <row r="280" spans="2:61" ht="15.75" customHeight="1" x14ac:dyDescent="0.25"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</row>
    <row r="281" spans="2:61" ht="15.75" customHeight="1" x14ac:dyDescent="0.25"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</row>
    <row r="282" spans="2:61" ht="15.75" customHeight="1" x14ac:dyDescent="0.25"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</row>
    <row r="283" spans="2:61" ht="15.75" customHeight="1" x14ac:dyDescent="0.25"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</row>
    <row r="284" spans="2:61" ht="15.75" customHeight="1" x14ac:dyDescent="0.25"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</row>
    <row r="285" spans="2:61" ht="15.75" customHeight="1" x14ac:dyDescent="0.25"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</row>
    <row r="286" spans="2:61" ht="15.75" customHeight="1" x14ac:dyDescent="0.25"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</row>
    <row r="287" spans="2:61" ht="15.75" customHeight="1" x14ac:dyDescent="0.25"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</row>
    <row r="288" spans="2:61" ht="15.75" customHeight="1" x14ac:dyDescent="0.25"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</row>
    <row r="289" spans="2:61" ht="15.75" customHeight="1" x14ac:dyDescent="0.25"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</row>
    <row r="290" spans="2:61" ht="15.75" customHeight="1" x14ac:dyDescent="0.25"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</row>
    <row r="291" spans="2:61" ht="15.75" customHeight="1" x14ac:dyDescent="0.25"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</row>
    <row r="292" spans="2:61" ht="15.75" customHeight="1" x14ac:dyDescent="0.25"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</row>
    <row r="293" spans="2:61" ht="15.75" customHeight="1" x14ac:dyDescent="0.25"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</row>
    <row r="294" spans="2:61" ht="15.75" customHeight="1" x14ac:dyDescent="0.25"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</row>
    <row r="295" spans="2:61" ht="15.75" customHeight="1" x14ac:dyDescent="0.25"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</row>
    <row r="296" spans="2:61" ht="15.75" customHeight="1" x14ac:dyDescent="0.25"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</row>
    <row r="297" spans="2:61" ht="15.75" customHeight="1" x14ac:dyDescent="0.25"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</row>
    <row r="298" spans="2:61" ht="15.75" customHeight="1" x14ac:dyDescent="0.25"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</row>
    <row r="299" spans="2:61" ht="15.75" customHeight="1" x14ac:dyDescent="0.25"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</row>
    <row r="300" spans="2:61" ht="15.75" customHeight="1" x14ac:dyDescent="0.25"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</row>
    <row r="301" spans="2:61" ht="15.75" customHeight="1" x14ac:dyDescent="0.25"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</row>
    <row r="302" spans="2:61" ht="15.75" customHeight="1" x14ac:dyDescent="0.25"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</row>
    <row r="303" spans="2:61" ht="15.75" customHeight="1" x14ac:dyDescent="0.25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</row>
    <row r="304" spans="2:61" ht="15.75" customHeight="1" x14ac:dyDescent="0.25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</row>
    <row r="305" spans="2:61" ht="15.75" customHeight="1" x14ac:dyDescent="0.25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</row>
    <row r="306" spans="2:61" ht="15.75" customHeight="1" x14ac:dyDescent="0.25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</row>
    <row r="307" spans="2:61" ht="15.75" customHeight="1" x14ac:dyDescent="0.25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</row>
    <row r="308" spans="2:61" ht="15.75" customHeight="1" x14ac:dyDescent="0.25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</row>
    <row r="309" spans="2:61" ht="15.75" customHeight="1" x14ac:dyDescent="0.25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</row>
    <row r="310" spans="2:61" ht="15.75" customHeight="1" x14ac:dyDescent="0.25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</row>
    <row r="311" spans="2:61" ht="15.75" customHeight="1" x14ac:dyDescent="0.25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</row>
    <row r="312" spans="2:61" ht="15.75" customHeight="1" x14ac:dyDescent="0.25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</row>
    <row r="313" spans="2:61" ht="15.75" customHeight="1" x14ac:dyDescent="0.25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</row>
    <row r="314" spans="2:61" ht="15.75" customHeight="1" x14ac:dyDescent="0.25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</row>
    <row r="315" spans="2:61" ht="15.75" customHeight="1" x14ac:dyDescent="0.25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</row>
    <row r="316" spans="2:61" ht="15.75" customHeight="1" x14ac:dyDescent="0.25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</row>
    <row r="317" spans="2:61" ht="15.75" customHeight="1" x14ac:dyDescent="0.25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</row>
    <row r="318" spans="2:61" ht="15.75" customHeight="1" x14ac:dyDescent="0.25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</row>
    <row r="319" spans="2:61" ht="15.75" customHeight="1" x14ac:dyDescent="0.25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</row>
    <row r="320" spans="2:61" ht="15.75" customHeight="1" x14ac:dyDescent="0.25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</row>
    <row r="321" spans="2:61" ht="15.75" customHeight="1" x14ac:dyDescent="0.25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</row>
    <row r="322" spans="2:61" ht="15.75" customHeight="1" x14ac:dyDescent="0.25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</row>
    <row r="323" spans="2:61" ht="15.75" customHeight="1" x14ac:dyDescent="0.25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</row>
    <row r="324" spans="2:61" ht="15.75" customHeight="1" x14ac:dyDescent="0.25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</row>
    <row r="325" spans="2:61" ht="15.75" customHeight="1" x14ac:dyDescent="0.25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</row>
    <row r="326" spans="2:61" ht="15.75" customHeight="1" x14ac:dyDescent="0.25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</row>
    <row r="327" spans="2:61" ht="15.75" customHeight="1" x14ac:dyDescent="0.25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</row>
    <row r="328" spans="2:61" ht="15.75" customHeight="1" x14ac:dyDescent="0.25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</row>
    <row r="329" spans="2:61" ht="15.75" customHeight="1" x14ac:dyDescent="0.25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</row>
    <row r="330" spans="2:61" ht="15.75" customHeight="1" x14ac:dyDescent="0.25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</row>
    <row r="331" spans="2:61" ht="15.75" customHeight="1" x14ac:dyDescent="0.25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</row>
    <row r="332" spans="2:61" ht="15.75" customHeight="1" x14ac:dyDescent="0.25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</row>
    <row r="333" spans="2:61" ht="15.75" customHeight="1" x14ac:dyDescent="0.25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</row>
    <row r="334" spans="2:61" ht="15.75" customHeight="1" x14ac:dyDescent="0.25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</row>
    <row r="335" spans="2:61" ht="15.75" customHeight="1" x14ac:dyDescent="0.25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</row>
    <row r="336" spans="2:61" ht="15.75" customHeight="1" x14ac:dyDescent="0.25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</row>
    <row r="337" spans="2:61" ht="15.75" customHeight="1" x14ac:dyDescent="0.25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</row>
    <row r="338" spans="2:61" ht="15.75" customHeight="1" x14ac:dyDescent="0.25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</row>
    <row r="339" spans="2:61" ht="15.75" customHeight="1" x14ac:dyDescent="0.25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</row>
    <row r="340" spans="2:61" ht="15.75" customHeight="1" x14ac:dyDescent="0.25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</row>
    <row r="341" spans="2:61" ht="15.75" customHeight="1" x14ac:dyDescent="0.25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</row>
    <row r="342" spans="2:61" ht="15.75" customHeight="1" x14ac:dyDescent="0.25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</row>
    <row r="343" spans="2:61" ht="15.75" customHeight="1" x14ac:dyDescent="0.25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</row>
    <row r="344" spans="2:61" ht="15.75" customHeight="1" x14ac:dyDescent="0.25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</row>
    <row r="345" spans="2:61" ht="15.75" customHeight="1" x14ac:dyDescent="0.25"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</row>
    <row r="346" spans="2:61" ht="15.75" customHeight="1" x14ac:dyDescent="0.25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</row>
    <row r="347" spans="2:61" ht="15.75" customHeight="1" x14ac:dyDescent="0.25"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</row>
    <row r="348" spans="2:61" ht="15.75" customHeight="1" x14ac:dyDescent="0.25"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</row>
    <row r="349" spans="2:61" ht="15.75" customHeight="1" x14ac:dyDescent="0.25"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</row>
    <row r="350" spans="2:61" ht="15.75" customHeight="1" x14ac:dyDescent="0.25"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</row>
    <row r="351" spans="2:61" ht="15.75" customHeight="1" x14ac:dyDescent="0.25"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</row>
    <row r="352" spans="2:61" ht="15.75" customHeight="1" x14ac:dyDescent="0.25"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</row>
    <row r="353" spans="2:61" ht="15.75" customHeight="1" x14ac:dyDescent="0.25"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</row>
    <row r="354" spans="2:61" ht="15.75" customHeight="1" x14ac:dyDescent="0.25"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</row>
    <row r="355" spans="2:61" ht="15.75" customHeight="1" x14ac:dyDescent="0.25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</row>
    <row r="356" spans="2:61" ht="15.75" customHeight="1" x14ac:dyDescent="0.25"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</row>
    <row r="357" spans="2:61" ht="15.75" customHeight="1" x14ac:dyDescent="0.25"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</row>
    <row r="358" spans="2:61" ht="15.75" customHeight="1" x14ac:dyDescent="0.25"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</row>
    <row r="359" spans="2:61" ht="15.75" customHeight="1" x14ac:dyDescent="0.25"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</row>
    <row r="360" spans="2:61" ht="15.75" customHeight="1" x14ac:dyDescent="0.25"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</row>
    <row r="361" spans="2:61" ht="15.75" customHeight="1" x14ac:dyDescent="0.25"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</row>
    <row r="362" spans="2:61" ht="15.75" customHeight="1" x14ac:dyDescent="0.25"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</row>
    <row r="363" spans="2:61" ht="15.75" customHeight="1" x14ac:dyDescent="0.25"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</row>
    <row r="364" spans="2:61" ht="15.75" customHeight="1" x14ac:dyDescent="0.25"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</row>
    <row r="365" spans="2:61" ht="15.75" customHeight="1" x14ac:dyDescent="0.25"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</row>
    <row r="366" spans="2:61" ht="15.75" customHeight="1" x14ac:dyDescent="0.25"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</row>
    <row r="367" spans="2:61" ht="15.75" customHeight="1" x14ac:dyDescent="0.25"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</row>
    <row r="368" spans="2:61" ht="15.75" customHeight="1" x14ac:dyDescent="0.25"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</row>
    <row r="369" spans="2:61" ht="15.75" customHeight="1" x14ac:dyDescent="0.25"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</row>
    <row r="370" spans="2:61" ht="15.75" customHeight="1" x14ac:dyDescent="0.25"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</row>
    <row r="371" spans="2:61" ht="15.75" customHeight="1" x14ac:dyDescent="0.25"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</row>
    <row r="372" spans="2:61" ht="15.75" customHeight="1" x14ac:dyDescent="0.25"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</row>
    <row r="373" spans="2:61" ht="15.75" customHeight="1" x14ac:dyDescent="0.25"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</row>
    <row r="374" spans="2:61" ht="15.75" customHeight="1" x14ac:dyDescent="0.25"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</row>
    <row r="375" spans="2:61" ht="15.75" customHeight="1" x14ac:dyDescent="0.25"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</row>
    <row r="376" spans="2:61" ht="15.75" customHeight="1" x14ac:dyDescent="0.25"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</row>
    <row r="377" spans="2:61" ht="15.75" customHeight="1" x14ac:dyDescent="0.25"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</row>
    <row r="378" spans="2:61" ht="15.75" customHeight="1" x14ac:dyDescent="0.25"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</row>
    <row r="379" spans="2:61" ht="15.75" customHeight="1" x14ac:dyDescent="0.25"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</row>
    <row r="380" spans="2:61" ht="15.75" customHeight="1" x14ac:dyDescent="0.25"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</row>
    <row r="381" spans="2:61" ht="15.75" customHeight="1" x14ac:dyDescent="0.25"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</row>
    <row r="382" spans="2:61" ht="15.75" customHeight="1" x14ac:dyDescent="0.25"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</row>
    <row r="383" spans="2:61" ht="15.75" customHeight="1" x14ac:dyDescent="0.25"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</row>
    <row r="384" spans="2:61" ht="15.75" customHeight="1" x14ac:dyDescent="0.25"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</row>
    <row r="385" spans="2:61" ht="15.75" customHeight="1" x14ac:dyDescent="0.25"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</row>
    <row r="386" spans="2:61" ht="15.75" customHeight="1" x14ac:dyDescent="0.25"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</row>
    <row r="387" spans="2:61" ht="15.75" customHeight="1" x14ac:dyDescent="0.25"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</row>
    <row r="388" spans="2:61" ht="15.75" customHeight="1" x14ac:dyDescent="0.25"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</row>
    <row r="389" spans="2:61" ht="15.75" customHeight="1" x14ac:dyDescent="0.25"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</row>
    <row r="390" spans="2:61" ht="15.75" customHeight="1" x14ac:dyDescent="0.25"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</row>
    <row r="391" spans="2:61" ht="15.75" customHeight="1" x14ac:dyDescent="0.25"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</row>
    <row r="392" spans="2:61" ht="15.75" customHeight="1" x14ac:dyDescent="0.25"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</row>
    <row r="393" spans="2:61" ht="15.75" customHeight="1" x14ac:dyDescent="0.25"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</row>
    <row r="394" spans="2:61" ht="15.75" customHeight="1" x14ac:dyDescent="0.25"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</row>
    <row r="395" spans="2:61" ht="15.75" customHeight="1" x14ac:dyDescent="0.25"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</row>
    <row r="396" spans="2:61" ht="15.75" customHeight="1" x14ac:dyDescent="0.25"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</row>
    <row r="397" spans="2:61" ht="15.75" customHeight="1" x14ac:dyDescent="0.25"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</row>
    <row r="398" spans="2:61" ht="15.75" customHeight="1" x14ac:dyDescent="0.25"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</row>
    <row r="399" spans="2:61" ht="15.75" customHeight="1" x14ac:dyDescent="0.25"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</row>
    <row r="400" spans="2:61" ht="15.75" customHeight="1" x14ac:dyDescent="0.25"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</row>
    <row r="401" spans="2:61" ht="15.75" customHeight="1" x14ac:dyDescent="0.25"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</row>
    <row r="402" spans="2:61" ht="15.75" customHeight="1" x14ac:dyDescent="0.25"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</row>
    <row r="403" spans="2:61" ht="15.75" customHeight="1" x14ac:dyDescent="0.25"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</row>
    <row r="404" spans="2:61" ht="15.75" customHeight="1" x14ac:dyDescent="0.25"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</row>
    <row r="405" spans="2:61" ht="15.75" customHeight="1" x14ac:dyDescent="0.25"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</row>
    <row r="406" spans="2:61" ht="15.75" customHeight="1" x14ac:dyDescent="0.25"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</row>
    <row r="407" spans="2:61" ht="15.75" customHeight="1" x14ac:dyDescent="0.25"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</row>
    <row r="408" spans="2:61" ht="15.75" customHeight="1" x14ac:dyDescent="0.25"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</row>
    <row r="409" spans="2:61" ht="15.75" customHeight="1" x14ac:dyDescent="0.25"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</row>
    <row r="410" spans="2:61" ht="15.75" customHeight="1" x14ac:dyDescent="0.25"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</row>
    <row r="411" spans="2:61" ht="15.75" customHeight="1" x14ac:dyDescent="0.25"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</row>
    <row r="412" spans="2:61" ht="15.75" customHeight="1" x14ac:dyDescent="0.25"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</row>
    <row r="413" spans="2:61" ht="15.75" customHeight="1" x14ac:dyDescent="0.25"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</row>
    <row r="414" spans="2:61" ht="15.75" customHeight="1" x14ac:dyDescent="0.25"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</row>
    <row r="415" spans="2:61" ht="15.75" customHeight="1" x14ac:dyDescent="0.25"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</row>
    <row r="416" spans="2:61" ht="15.75" customHeight="1" x14ac:dyDescent="0.25"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</row>
    <row r="417" spans="2:61" ht="15.75" customHeight="1" x14ac:dyDescent="0.25"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</row>
    <row r="418" spans="2:61" ht="15.75" customHeight="1" x14ac:dyDescent="0.25"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</row>
    <row r="419" spans="2:61" ht="15.75" customHeight="1" x14ac:dyDescent="0.25"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</row>
    <row r="420" spans="2:61" ht="15.75" customHeight="1" x14ac:dyDescent="0.25"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</row>
    <row r="421" spans="2:61" ht="15.75" customHeight="1" x14ac:dyDescent="0.25"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</row>
    <row r="422" spans="2:61" ht="15.75" customHeight="1" x14ac:dyDescent="0.25"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</row>
    <row r="423" spans="2:61" ht="15.75" customHeight="1" x14ac:dyDescent="0.25"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</row>
    <row r="424" spans="2:61" ht="15.75" customHeight="1" x14ac:dyDescent="0.25"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</row>
    <row r="425" spans="2:61" ht="15.75" customHeight="1" x14ac:dyDescent="0.25"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</row>
    <row r="426" spans="2:61" ht="15.75" customHeight="1" x14ac:dyDescent="0.25"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</row>
    <row r="427" spans="2:61" ht="15.75" customHeight="1" x14ac:dyDescent="0.25"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</row>
    <row r="428" spans="2:61" ht="15.75" customHeight="1" x14ac:dyDescent="0.25"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</row>
    <row r="429" spans="2:61" ht="15.75" customHeight="1" x14ac:dyDescent="0.25"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</row>
    <row r="430" spans="2:61" ht="15.75" customHeight="1" x14ac:dyDescent="0.25"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</row>
    <row r="431" spans="2:61" ht="15.75" customHeight="1" x14ac:dyDescent="0.25"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</row>
    <row r="432" spans="2:61" ht="15.75" customHeight="1" x14ac:dyDescent="0.25"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</row>
    <row r="433" spans="2:61" ht="15.75" customHeight="1" x14ac:dyDescent="0.25"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</row>
    <row r="434" spans="2:61" ht="15.75" customHeight="1" x14ac:dyDescent="0.25"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</row>
    <row r="435" spans="2:61" ht="15.75" customHeight="1" x14ac:dyDescent="0.25"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</row>
    <row r="436" spans="2:61" ht="15.75" customHeight="1" x14ac:dyDescent="0.25"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</row>
    <row r="437" spans="2:61" ht="15.75" customHeight="1" x14ac:dyDescent="0.25"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</row>
    <row r="438" spans="2:61" ht="15.75" customHeight="1" x14ac:dyDescent="0.25"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</row>
    <row r="439" spans="2:61" ht="15.75" customHeight="1" x14ac:dyDescent="0.25"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</row>
    <row r="440" spans="2:61" ht="15.75" customHeight="1" x14ac:dyDescent="0.25"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</row>
    <row r="441" spans="2:61" ht="15.75" customHeight="1" x14ac:dyDescent="0.25"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</row>
    <row r="442" spans="2:61" ht="15.75" customHeight="1" x14ac:dyDescent="0.25"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</row>
    <row r="443" spans="2:61" ht="15.75" customHeight="1" x14ac:dyDescent="0.25"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</row>
    <row r="444" spans="2:61" ht="15.75" customHeight="1" x14ac:dyDescent="0.25"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</row>
    <row r="445" spans="2:61" ht="15.75" customHeight="1" x14ac:dyDescent="0.25"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</row>
    <row r="446" spans="2:61" ht="15.75" customHeight="1" x14ac:dyDescent="0.25"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</row>
    <row r="447" spans="2:61" ht="15.75" customHeight="1" x14ac:dyDescent="0.25"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</row>
    <row r="448" spans="2:61" ht="15.75" customHeight="1" x14ac:dyDescent="0.25"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</row>
    <row r="449" spans="2:61" ht="15.75" customHeight="1" x14ac:dyDescent="0.25"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</row>
    <row r="450" spans="2:61" ht="15.75" customHeight="1" x14ac:dyDescent="0.25"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</row>
    <row r="451" spans="2:61" ht="15.75" customHeight="1" x14ac:dyDescent="0.25"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</row>
    <row r="452" spans="2:61" ht="15.75" customHeight="1" x14ac:dyDescent="0.25"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</row>
    <row r="453" spans="2:61" ht="15.75" customHeight="1" x14ac:dyDescent="0.25"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</row>
    <row r="454" spans="2:61" ht="15.75" customHeight="1" x14ac:dyDescent="0.25"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</row>
    <row r="455" spans="2:61" ht="15.75" customHeight="1" x14ac:dyDescent="0.25"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</row>
    <row r="456" spans="2:61" ht="15.75" customHeight="1" x14ac:dyDescent="0.25"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</row>
    <row r="457" spans="2:61" ht="15.75" customHeight="1" x14ac:dyDescent="0.25"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</row>
    <row r="458" spans="2:61" ht="15.75" customHeight="1" x14ac:dyDescent="0.25"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</row>
    <row r="459" spans="2:61" ht="15.75" customHeight="1" x14ac:dyDescent="0.25"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</row>
    <row r="460" spans="2:61" ht="15.75" customHeight="1" x14ac:dyDescent="0.25"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</row>
    <row r="461" spans="2:61" ht="15.75" customHeight="1" x14ac:dyDescent="0.25"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</row>
    <row r="462" spans="2:61" ht="15.75" customHeight="1" x14ac:dyDescent="0.25"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</row>
    <row r="463" spans="2:61" ht="15.75" customHeight="1" x14ac:dyDescent="0.25"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</row>
    <row r="464" spans="2:61" ht="15.75" customHeight="1" x14ac:dyDescent="0.25"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</row>
    <row r="465" spans="2:61" ht="15.75" customHeight="1" x14ac:dyDescent="0.25"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</row>
    <row r="466" spans="2:61" ht="15.75" customHeight="1" x14ac:dyDescent="0.25"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</row>
    <row r="467" spans="2:61" ht="15.75" customHeight="1" x14ac:dyDescent="0.25"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</row>
    <row r="468" spans="2:61" ht="15.75" customHeight="1" x14ac:dyDescent="0.25"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</row>
    <row r="469" spans="2:61" ht="15.75" customHeight="1" x14ac:dyDescent="0.25"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</row>
    <row r="470" spans="2:61" ht="15.75" customHeight="1" x14ac:dyDescent="0.25"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</row>
    <row r="471" spans="2:61" ht="15.75" customHeight="1" x14ac:dyDescent="0.25"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</row>
    <row r="472" spans="2:61" ht="15.75" customHeight="1" x14ac:dyDescent="0.25"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</row>
    <row r="473" spans="2:61" ht="15.75" customHeight="1" x14ac:dyDescent="0.25"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</row>
    <row r="474" spans="2:61" ht="15.75" customHeight="1" x14ac:dyDescent="0.25"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</row>
    <row r="475" spans="2:61" ht="15.75" customHeight="1" x14ac:dyDescent="0.25"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</row>
    <row r="476" spans="2:61" ht="15.75" customHeight="1" x14ac:dyDescent="0.25"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</row>
    <row r="477" spans="2:61" ht="15.75" customHeight="1" x14ac:dyDescent="0.25"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</row>
    <row r="478" spans="2:61" ht="15.75" customHeight="1" x14ac:dyDescent="0.25"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</row>
    <row r="479" spans="2:61" ht="15.75" customHeight="1" x14ac:dyDescent="0.25"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</row>
    <row r="480" spans="2:61" ht="15.75" customHeight="1" x14ac:dyDescent="0.25"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</row>
    <row r="481" spans="2:61" ht="15.75" customHeight="1" x14ac:dyDescent="0.25"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</row>
    <row r="482" spans="2:61" ht="15.75" customHeight="1" x14ac:dyDescent="0.25"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</row>
    <row r="483" spans="2:61" ht="15.75" customHeight="1" x14ac:dyDescent="0.25"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</row>
    <row r="484" spans="2:61" ht="15.75" customHeight="1" x14ac:dyDescent="0.25"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</row>
    <row r="485" spans="2:61" ht="15.75" customHeight="1" x14ac:dyDescent="0.25"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</row>
    <row r="486" spans="2:61" ht="15.75" customHeight="1" x14ac:dyDescent="0.25"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</row>
    <row r="487" spans="2:61" ht="15.75" customHeight="1" x14ac:dyDescent="0.25"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</row>
    <row r="488" spans="2:61" ht="15.75" customHeight="1" x14ac:dyDescent="0.25"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</row>
    <row r="489" spans="2:61" ht="15.75" customHeight="1" x14ac:dyDescent="0.25"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</row>
    <row r="490" spans="2:61" ht="15.75" customHeight="1" x14ac:dyDescent="0.25"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</row>
    <row r="491" spans="2:61" ht="15.75" customHeight="1" x14ac:dyDescent="0.25"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</row>
    <row r="492" spans="2:61" ht="15.75" customHeight="1" x14ac:dyDescent="0.25"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</row>
    <row r="493" spans="2:61" ht="15.75" customHeight="1" x14ac:dyDescent="0.25"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</row>
    <row r="494" spans="2:61" ht="15.75" customHeight="1" x14ac:dyDescent="0.25"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</row>
    <row r="495" spans="2:61" ht="15.75" customHeight="1" x14ac:dyDescent="0.25"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</row>
    <row r="496" spans="2:61" ht="15.75" customHeight="1" x14ac:dyDescent="0.25"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</row>
    <row r="497" spans="2:61" ht="15.75" customHeight="1" x14ac:dyDescent="0.25"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</row>
    <row r="498" spans="2:61" ht="15.75" customHeight="1" x14ac:dyDescent="0.25"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</row>
    <row r="499" spans="2:61" ht="15.75" customHeight="1" x14ac:dyDescent="0.25"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</row>
    <row r="500" spans="2:61" ht="15.75" customHeight="1" x14ac:dyDescent="0.25"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</row>
    <row r="501" spans="2:61" ht="15.75" customHeight="1" x14ac:dyDescent="0.25"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</row>
    <row r="502" spans="2:61" ht="15.75" customHeight="1" x14ac:dyDescent="0.25"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</row>
    <row r="503" spans="2:61" ht="15.75" customHeight="1" x14ac:dyDescent="0.25"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</row>
    <row r="504" spans="2:61" ht="15.75" customHeight="1" x14ac:dyDescent="0.25"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</row>
    <row r="505" spans="2:61" ht="15.75" customHeight="1" x14ac:dyDescent="0.25"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</row>
    <row r="506" spans="2:61" ht="15.75" customHeight="1" x14ac:dyDescent="0.25"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</row>
    <row r="507" spans="2:61" ht="15.75" customHeight="1" x14ac:dyDescent="0.25"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</row>
    <row r="508" spans="2:61" ht="15.75" customHeight="1" x14ac:dyDescent="0.25"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</row>
    <row r="509" spans="2:61" ht="15.75" customHeight="1" x14ac:dyDescent="0.25"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</row>
    <row r="510" spans="2:61" ht="15.75" customHeight="1" x14ac:dyDescent="0.25"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</row>
    <row r="511" spans="2:61" ht="15.75" customHeight="1" x14ac:dyDescent="0.25"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</row>
    <row r="512" spans="2:61" ht="15.75" customHeight="1" x14ac:dyDescent="0.25"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</row>
    <row r="513" spans="2:61" ht="15.75" customHeight="1" x14ac:dyDescent="0.25"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</row>
    <row r="514" spans="2:61" ht="15.75" customHeight="1" x14ac:dyDescent="0.25"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</row>
    <row r="515" spans="2:61" ht="15.75" customHeight="1" x14ac:dyDescent="0.25"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</row>
    <row r="516" spans="2:61" ht="15.75" customHeight="1" x14ac:dyDescent="0.25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</row>
    <row r="517" spans="2:61" ht="15.75" customHeight="1" x14ac:dyDescent="0.25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</row>
    <row r="518" spans="2:61" ht="15.75" customHeight="1" x14ac:dyDescent="0.25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</row>
    <row r="519" spans="2:61" ht="15.75" customHeight="1" x14ac:dyDescent="0.25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</row>
    <row r="520" spans="2:61" ht="15.75" customHeight="1" x14ac:dyDescent="0.25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</row>
    <row r="521" spans="2:61" ht="15.75" customHeight="1" x14ac:dyDescent="0.25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</row>
    <row r="522" spans="2:61" ht="15.75" customHeight="1" x14ac:dyDescent="0.25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</row>
    <row r="523" spans="2:61" ht="15.75" customHeight="1" x14ac:dyDescent="0.25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</row>
    <row r="524" spans="2:61" ht="15.75" customHeight="1" x14ac:dyDescent="0.25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</row>
    <row r="525" spans="2:61" ht="15.75" customHeight="1" x14ac:dyDescent="0.25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</row>
    <row r="526" spans="2:61" ht="15.75" customHeight="1" x14ac:dyDescent="0.25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</row>
    <row r="527" spans="2:61" ht="15.75" customHeight="1" x14ac:dyDescent="0.25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</row>
    <row r="528" spans="2:61" ht="15.75" customHeight="1" x14ac:dyDescent="0.25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</row>
    <row r="529" spans="2:61" ht="15.75" customHeight="1" x14ac:dyDescent="0.25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</row>
    <row r="530" spans="2:61" ht="15.75" customHeight="1" x14ac:dyDescent="0.25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</row>
    <row r="531" spans="2:61" ht="15.75" customHeight="1" x14ac:dyDescent="0.25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</row>
    <row r="532" spans="2:61" ht="15.75" customHeight="1" x14ac:dyDescent="0.25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</row>
    <row r="533" spans="2:61" ht="15.75" customHeight="1" x14ac:dyDescent="0.25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</row>
    <row r="534" spans="2:61" ht="15.75" customHeight="1" x14ac:dyDescent="0.25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</row>
    <row r="535" spans="2:61" ht="15.75" customHeight="1" x14ac:dyDescent="0.25"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</row>
    <row r="536" spans="2:61" ht="15.75" customHeight="1" x14ac:dyDescent="0.25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</row>
    <row r="537" spans="2:61" ht="15.75" customHeight="1" x14ac:dyDescent="0.25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</row>
    <row r="538" spans="2:61" ht="15.75" customHeight="1" x14ac:dyDescent="0.25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</row>
    <row r="539" spans="2:61" ht="15.75" customHeight="1" x14ac:dyDescent="0.25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</row>
    <row r="540" spans="2:61" ht="15.75" customHeight="1" x14ac:dyDescent="0.25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</row>
    <row r="541" spans="2:61" ht="15.75" customHeight="1" x14ac:dyDescent="0.25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</row>
    <row r="542" spans="2:61" ht="15.75" customHeight="1" x14ac:dyDescent="0.25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</row>
    <row r="543" spans="2:61" ht="15.75" customHeight="1" x14ac:dyDescent="0.25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</row>
    <row r="544" spans="2:61" ht="15.75" customHeight="1" x14ac:dyDescent="0.25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</row>
    <row r="545" spans="2:61" ht="15.75" customHeight="1" x14ac:dyDescent="0.25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</row>
    <row r="546" spans="2:61" ht="15.75" customHeight="1" x14ac:dyDescent="0.25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</row>
    <row r="547" spans="2:61" ht="15.75" customHeight="1" x14ac:dyDescent="0.25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</row>
    <row r="548" spans="2:61" ht="15.75" customHeight="1" x14ac:dyDescent="0.25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</row>
    <row r="549" spans="2:61" ht="15.75" customHeight="1" x14ac:dyDescent="0.25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</row>
    <row r="550" spans="2:61" ht="15.75" customHeight="1" x14ac:dyDescent="0.25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</row>
    <row r="551" spans="2:61" ht="15.75" customHeight="1" x14ac:dyDescent="0.25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</row>
    <row r="552" spans="2:61" ht="15.75" customHeight="1" x14ac:dyDescent="0.25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</row>
    <row r="553" spans="2:61" ht="15.75" customHeight="1" x14ac:dyDescent="0.25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</row>
    <row r="554" spans="2:61" ht="15.75" customHeight="1" x14ac:dyDescent="0.25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</row>
    <row r="555" spans="2:61" ht="15.75" customHeight="1" x14ac:dyDescent="0.25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</row>
    <row r="556" spans="2:61" ht="15.75" customHeight="1" x14ac:dyDescent="0.25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</row>
    <row r="557" spans="2:61" ht="15.75" customHeight="1" x14ac:dyDescent="0.25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</row>
    <row r="558" spans="2:61" ht="15.75" customHeight="1" x14ac:dyDescent="0.25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</row>
    <row r="559" spans="2:61" ht="15.75" customHeight="1" x14ac:dyDescent="0.25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</row>
    <row r="560" spans="2:61" ht="15.75" customHeight="1" x14ac:dyDescent="0.25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</row>
    <row r="561" spans="2:61" ht="15.75" customHeight="1" x14ac:dyDescent="0.25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</row>
    <row r="562" spans="2:61" ht="15.75" customHeight="1" x14ac:dyDescent="0.25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</row>
    <row r="563" spans="2:61" ht="15.75" customHeight="1" x14ac:dyDescent="0.25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</row>
    <row r="564" spans="2:61" ht="15.75" customHeight="1" x14ac:dyDescent="0.25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</row>
    <row r="565" spans="2:61" ht="15.75" customHeight="1" x14ac:dyDescent="0.25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</row>
    <row r="566" spans="2:61" ht="15.75" customHeight="1" x14ac:dyDescent="0.25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</row>
    <row r="567" spans="2:61" ht="15.75" customHeight="1" x14ac:dyDescent="0.25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</row>
    <row r="568" spans="2:61" ht="15.75" customHeight="1" x14ac:dyDescent="0.25"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</row>
    <row r="569" spans="2:61" ht="15.75" customHeight="1" x14ac:dyDescent="0.25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</row>
    <row r="570" spans="2:61" ht="15.75" customHeight="1" x14ac:dyDescent="0.25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</row>
    <row r="571" spans="2:61" ht="15.75" customHeight="1" x14ac:dyDescent="0.25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</row>
    <row r="572" spans="2:61" ht="15.75" customHeight="1" x14ac:dyDescent="0.25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</row>
    <row r="573" spans="2:61" ht="15.75" customHeight="1" x14ac:dyDescent="0.25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</row>
    <row r="574" spans="2:61" ht="15.75" customHeight="1" x14ac:dyDescent="0.25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</row>
    <row r="575" spans="2:61" ht="15.75" customHeight="1" x14ac:dyDescent="0.25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</row>
    <row r="576" spans="2:61" ht="15.75" customHeight="1" x14ac:dyDescent="0.25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</row>
    <row r="577" spans="2:61" ht="15.75" customHeight="1" x14ac:dyDescent="0.25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</row>
    <row r="578" spans="2:61" ht="15.75" customHeight="1" x14ac:dyDescent="0.25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</row>
    <row r="579" spans="2:61" ht="15.75" customHeight="1" x14ac:dyDescent="0.25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</row>
    <row r="580" spans="2:61" ht="15.75" customHeight="1" x14ac:dyDescent="0.25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</row>
    <row r="581" spans="2:61" ht="15.75" customHeight="1" x14ac:dyDescent="0.25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</row>
    <row r="582" spans="2:61" ht="15.75" customHeight="1" x14ac:dyDescent="0.25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</row>
    <row r="583" spans="2:61" ht="15.75" customHeight="1" x14ac:dyDescent="0.25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</row>
    <row r="584" spans="2:61" ht="15.75" customHeight="1" x14ac:dyDescent="0.25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</row>
    <row r="585" spans="2:61" ht="15.75" customHeight="1" x14ac:dyDescent="0.25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</row>
    <row r="586" spans="2:61" ht="15.75" customHeight="1" x14ac:dyDescent="0.25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</row>
    <row r="587" spans="2:61" ht="15.75" customHeight="1" x14ac:dyDescent="0.25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</row>
    <row r="588" spans="2:61" ht="15.75" customHeight="1" x14ac:dyDescent="0.25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</row>
    <row r="589" spans="2:61" ht="15.75" customHeight="1" x14ac:dyDescent="0.25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</row>
    <row r="590" spans="2:61" ht="15.75" customHeight="1" x14ac:dyDescent="0.25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</row>
    <row r="591" spans="2:61" ht="15.75" customHeight="1" x14ac:dyDescent="0.25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</row>
    <row r="592" spans="2:61" ht="15.75" customHeight="1" x14ac:dyDescent="0.25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</row>
    <row r="593" spans="2:61" ht="15.75" customHeight="1" x14ac:dyDescent="0.25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</row>
    <row r="594" spans="2:61" ht="15.75" customHeight="1" x14ac:dyDescent="0.25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</row>
    <row r="595" spans="2:61" ht="15.75" customHeight="1" x14ac:dyDescent="0.25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</row>
    <row r="596" spans="2:61" ht="15.75" customHeight="1" x14ac:dyDescent="0.25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</row>
    <row r="597" spans="2:61" ht="15.75" customHeight="1" x14ac:dyDescent="0.25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</row>
    <row r="598" spans="2:61" ht="15.75" customHeight="1" x14ac:dyDescent="0.25"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</row>
    <row r="599" spans="2:61" ht="15.75" customHeight="1" x14ac:dyDescent="0.25"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</row>
    <row r="600" spans="2:61" ht="15.75" customHeight="1" x14ac:dyDescent="0.25"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</row>
    <row r="601" spans="2:61" ht="15.75" customHeight="1" x14ac:dyDescent="0.25"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</row>
    <row r="602" spans="2:61" ht="15.75" customHeight="1" x14ac:dyDescent="0.25"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</row>
    <row r="603" spans="2:61" ht="15.75" customHeight="1" x14ac:dyDescent="0.25"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</row>
    <row r="604" spans="2:61" ht="15.75" customHeight="1" x14ac:dyDescent="0.25"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</row>
    <row r="605" spans="2:61" ht="15.75" customHeight="1" x14ac:dyDescent="0.25"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</row>
    <row r="606" spans="2:61" ht="15.75" customHeight="1" x14ac:dyDescent="0.25"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</row>
    <row r="607" spans="2:61" ht="15.75" customHeight="1" x14ac:dyDescent="0.25"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</row>
    <row r="608" spans="2:61" ht="15.75" customHeight="1" x14ac:dyDescent="0.25"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</row>
    <row r="609" spans="2:61" ht="15.75" customHeight="1" x14ac:dyDescent="0.25"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</row>
    <row r="610" spans="2:61" ht="15.75" customHeight="1" x14ac:dyDescent="0.25"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</row>
    <row r="611" spans="2:61" ht="15.75" customHeight="1" x14ac:dyDescent="0.25"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</row>
    <row r="612" spans="2:61" ht="15.75" customHeight="1" x14ac:dyDescent="0.25"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</row>
    <row r="613" spans="2:61" ht="15.75" customHeight="1" x14ac:dyDescent="0.25"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</row>
    <row r="614" spans="2:61" ht="15.75" customHeight="1" x14ac:dyDescent="0.25"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</row>
    <row r="615" spans="2:61" ht="15.75" customHeight="1" x14ac:dyDescent="0.25"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</row>
    <row r="616" spans="2:61" ht="15.75" customHeight="1" x14ac:dyDescent="0.25"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</row>
    <row r="617" spans="2:61" ht="15.75" customHeight="1" x14ac:dyDescent="0.25"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</row>
    <row r="618" spans="2:61" ht="15.75" customHeight="1" x14ac:dyDescent="0.25"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</row>
    <row r="619" spans="2:61" ht="15.75" customHeight="1" x14ac:dyDescent="0.25"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</row>
    <row r="620" spans="2:61" ht="15.75" customHeight="1" x14ac:dyDescent="0.25"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</row>
    <row r="621" spans="2:61" ht="15.75" customHeight="1" x14ac:dyDescent="0.25"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</row>
    <row r="622" spans="2:61" ht="15.75" customHeight="1" x14ac:dyDescent="0.25"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</row>
    <row r="623" spans="2:61" ht="15.75" customHeight="1" x14ac:dyDescent="0.25"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</row>
    <row r="624" spans="2:61" ht="15.75" customHeight="1" x14ac:dyDescent="0.25"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</row>
    <row r="625" spans="2:61" ht="15.75" customHeight="1" x14ac:dyDescent="0.25"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</row>
    <row r="626" spans="2:61" ht="15.75" customHeight="1" x14ac:dyDescent="0.25"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</row>
    <row r="627" spans="2:61" ht="15.75" customHeight="1" x14ac:dyDescent="0.25"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</row>
    <row r="628" spans="2:61" ht="15.75" customHeight="1" x14ac:dyDescent="0.25"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</row>
    <row r="629" spans="2:61" ht="15.75" customHeight="1" x14ac:dyDescent="0.25"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</row>
    <row r="630" spans="2:61" ht="15.75" customHeight="1" x14ac:dyDescent="0.25"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</row>
    <row r="631" spans="2:61" ht="15.75" customHeight="1" x14ac:dyDescent="0.25"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</row>
    <row r="632" spans="2:61" ht="15.75" customHeight="1" x14ac:dyDescent="0.25"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</row>
    <row r="633" spans="2:61" ht="15.75" customHeight="1" x14ac:dyDescent="0.25"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</row>
    <row r="634" spans="2:61" ht="15.75" customHeight="1" x14ac:dyDescent="0.25"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</row>
    <row r="635" spans="2:61" ht="15.75" customHeight="1" x14ac:dyDescent="0.25"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</row>
    <row r="636" spans="2:61" ht="15.75" customHeight="1" x14ac:dyDescent="0.25"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</row>
    <row r="637" spans="2:61" ht="15.75" customHeight="1" x14ac:dyDescent="0.25"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</row>
    <row r="638" spans="2:61" ht="15.75" customHeight="1" x14ac:dyDescent="0.25"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</row>
    <row r="639" spans="2:61" ht="15.75" customHeight="1" x14ac:dyDescent="0.25"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</row>
    <row r="640" spans="2:61" ht="15.75" customHeight="1" x14ac:dyDescent="0.25"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</row>
    <row r="641" spans="2:61" ht="15.75" customHeight="1" x14ac:dyDescent="0.25"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</row>
    <row r="642" spans="2:61" ht="15.75" customHeight="1" x14ac:dyDescent="0.25"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</row>
    <row r="643" spans="2:61" ht="15.75" customHeight="1" x14ac:dyDescent="0.25"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</row>
    <row r="644" spans="2:61" ht="15.75" customHeight="1" x14ac:dyDescent="0.25"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</row>
    <row r="645" spans="2:61" ht="15.75" customHeight="1" x14ac:dyDescent="0.25"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</row>
    <row r="646" spans="2:61" ht="15.75" customHeight="1" x14ac:dyDescent="0.25"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</row>
    <row r="647" spans="2:61" ht="15.75" customHeight="1" x14ac:dyDescent="0.25"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</row>
    <row r="648" spans="2:61" ht="15.75" customHeight="1" x14ac:dyDescent="0.25"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</row>
    <row r="649" spans="2:61" ht="15.75" customHeight="1" x14ac:dyDescent="0.25"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</row>
    <row r="650" spans="2:61" ht="15.75" customHeight="1" x14ac:dyDescent="0.25"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</row>
    <row r="651" spans="2:61" ht="15.75" customHeight="1" x14ac:dyDescent="0.25"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</row>
    <row r="652" spans="2:61" ht="15.75" customHeight="1" x14ac:dyDescent="0.25"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</row>
    <row r="653" spans="2:61" ht="15.75" customHeight="1" x14ac:dyDescent="0.25"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</row>
    <row r="654" spans="2:61" ht="15.75" customHeight="1" x14ac:dyDescent="0.25"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</row>
    <row r="655" spans="2:61" ht="15.75" customHeight="1" x14ac:dyDescent="0.25"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</row>
    <row r="656" spans="2:61" ht="15.75" customHeight="1" x14ac:dyDescent="0.25"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</row>
    <row r="657" spans="2:61" ht="15.75" customHeight="1" x14ac:dyDescent="0.25"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</row>
    <row r="658" spans="2:61" ht="15.75" customHeight="1" x14ac:dyDescent="0.25"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</row>
    <row r="659" spans="2:61" ht="15.75" customHeight="1" x14ac:dyDescent="0.25"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</row>
    <row r="660" spans="2:61" ht="15.75" customHeight="1" x14ac:dyDescent="0.25"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</row>
    <row r="661" spans="2:61" ht="15.75" customHeight="1" x14ac:dyDescent="0.25"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</row>
    <row r="662" spans="2:61" ht="15.75" customHeight="1" x14ac:dyDescent="0.25"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</row>
    <row r="663" spans="2:61" ht="15.75" customHeight="1" x14ac:dyDescent="0.25"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</row>
    <row r="664" spans="2:61" ht="15.75" customHeight="1" x14ac:dyDescent="0.25"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</row>
    <row r="665" spans="2:61" ht="15.75" customHeight="1" x14ac:dyDescent="0.25"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</row>
    <row r="666" spans="2:61" ht="15.75" customHeight="1" x14ac:dyDescent="0.25"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</row>
    <row r="667" spans="2:61" ht="15.75" customHeight="1" x14ac:dyDescent="0.25"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</row>
    <row r="668" spans="2:61" ht="15.75" customHeight="1" x14ac:dyDescent="0.25"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</row>
    <row r="669" spans="2:61" ht="15.75" customHeight="1" x14ac:dyDescent="0.25"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</row>
    <row r="670" spans="2:61" ht="15.75" customHeight="1" x14ac:dyDescent="0.25"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</row>
    <row r="671" spans="2:61" ht="15.75" customHeight="1" x14ac:dyDescent="0.25"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</row>
    <row r="672" spans="2:61" ht="15.75" customHeight="1" x14ac:dyDescent="0.25"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</row>
    <row r="673" spans="2:61" ht="15.75" customHeight="1" x14ac:dyDescent="0.25"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</row>
    <row r="674" spans="2:61" ht="15.75" customHeight="1" x14ac:dyDescent="0.25"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</row>
    <row r="675" spans="2:61" ht="15.75" customHeight="1" x14ac:dyDescent="0.25"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</row>
    <row r="676" spans="2:61" ht="15.75" customHeight="1" x14ac:dyDescent="0.25"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</row>
    <row r="677" spans="2:61" ht="15.75" customHeight="1" x14ac:dyDescent="0.25"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</row>
    <row r="678" spans="2:61" ht="15.75" customHeight="1" x14ac:dyDescent="0.25"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</row>
    <row r="679" spans="2:61" ht="15.75" customHeight="1" x14ac:dyDescent="0.25"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</row>
    <row r="680" spans="2:61" ht="15.75" customHeight="1" x14ac:dyDescent="0.25"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</row>
    <row r="681" spans="2:61" ht="15.75" customHeight="1" x14ac:dyDescent="0.25"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</row>
    <row r="682" spans="2:61" ht="15.75" customHeight="1" x14ac:dyDescent="0.25"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</row>
    <row r="683" spans="2:61" ht="15.75" customHeight="1" x14ac:dyDescent="0.25"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</row>
    <row r="684" spans="2:61" ht="15.75" customHeight="1" x14ac:dyDescent="0.25"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</row>
    <row r="685" spans="2:61" ht="15.75" customHeight="1" x14ac:dyDescent="0.25"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</row>
    <row r="686" spans="2:61" ht="15.75" customHeight="1" x14ac:dyDescent="0.25"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</row>
    <row r="687" spans="2:61" ht="15.75" customHeight="1" x14ac:dyDescent="0.25"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</row>
    <row r="688" spans="2:61" ht="15.75" customHeight="1" x14ac:dyDescent="0.25"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</row>
    <row r="689" spans="2:61" ht="15.75" customHeight="1" x14ac:dyDescent="0.25"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</row>
    <row r="690" spans="2:61" ht="15.75" customHeight="1" x14ac:dyDescent="0.25"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</row>
    <row r="691" spans="2:61" ht="15.75" customHeight="1" x14ac:dyDescent="0.25"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</row>
    <row r="692" spans="2:61" ht="15.75" customHeight="1" x14ac:dyDescent="0.25"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</row>
    <row r="693" spans="2:61" ht="15.75" customHeight="1" x14ac:dyDescent="0.25"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</row>
    <row r="694" spans="2:61" ht="15.75" customHeight="1" x14ac:dyDescent="0.25"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</row>
    <row r="695" spans="2:61" ht="15.75" customHeight="1" x14ac:dyDescent="0.25"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</row>
    <row r="696" spans="2:61" ht="15.75" customHeight="1" x14ac:dyDescent="0.25"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</row>
    <row r="697" spans="2:61" ht="15.75" customHeight="1" x14ac:dyDescent="0.25"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</row>
    <row r="698" spans="2:61" ht="15.75" customHeight="1" x14ac:dyDescent="0.25"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</row>
    <row r="699" spans="2:61" ht="15.75" customHeight="1" x14ac:dyDescent="0.25"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</row>
    <row r="700" spans="2:61" ht="15.75" customHeight="1" x14ac:dyDescent="0.25"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</row>
    <row r="701" spans="2:61" ht="15.75" customHeight="1" x14ac:dyDescent="0.25"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</row>
    <row r="702" spans="2:61" ht="15.75" customHeight="1" x14ac:dyDescent="0.25"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</row>
    <row r="703" spans="2:61" ht="15.75" customHeight="1" x14ac:dyDescent="0.25"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</row>
    <row r="704" spans="2:61" ht="15.75" customHeight="1" x14ac:dyDescent="0.25"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</row>
    <row r="705" spans="2:61" ht="15.75" customHeight="1" x14ac:dyDescent="0.25"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</row>
    <row r="706" spans="2:61" ht="15.75" customHeight="1" x14ac:dyDescent="0.25"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</row>
    <row r="707" spans="2:61" ht="15.75" customHeight="1" x14ac:dyDescent="0.25"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</row>
    <row r="708" spans="2:61" ht="15.75" customHeight="1" x14ac:dyDescent="0.25"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</row>
    <row r="709" spans="2:61" ht="15.75" customHeight="1" x14ac:dyDescent="0.25"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</row>
    <row r="710" spans="2:61" ht="15.75" customHeight="1" x14ac:dyDescent="0.25"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</row>
    <row r="711" spans="2:61" ht="15.75" customHeight="1" x14ac:dyDescent="0.25"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</row>
    <row r="712" spans="2:61" ht="15.75" customHeight="1" x14ac:dyDescent="0.25"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</row>
    <row r="713" spans="2:61" ht="15.75" customHeight="1" x14ac:dyDescent="0.25"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</row>
    <row r="714" spans="2:61" ht="15.75" customHeight="1" x14ac:dyDescent="0.25"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</row>
    <row r="715" spans="2:61" ht="15.75" customHeight="1" x14ac:dyDescent="0.25"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</row>
    <row r="716" spans="2:61" ht="15.75" customHeight="1" x14ac:dyDescent="0.25"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</row>
    <row r="717" spans="2:61" ht="15.75" customHeight="1" x14ac:dyDescent="0.25"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</row>
    <row r="718" spans="2:61" ht="15.75" customHeight="1" x14ac:dyDescent="0.25"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</row>
    <row r="719" spans="2:61" ht="15.75" customHeight="1" x14ac:dyDescent="0.25"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</row>
    <row r="720" spans="2:61" ht="15.75" customHeight="1" x14ac:dyDescent="0.25"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</row>
    <row r="721" spans="2:61" ht="15.75" customHeight="1" x14ac:dyDescent="0.25"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</row>
    <row r="722" spans="2:61" ht="15.75" customHeight="1" x14ac:dyDescent="0.25"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</row>
    <row r="723" spans="2:61" ht="15.75" customHeight="1" x14ac:dyDescent="0.25"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</row>
    <row r="724" spans="2:61" ht="15.75" customHeight="1" x14ac:dyDescent="0.25"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</row>
    <row r="725" spans="2:61" ht="15.75" customHeight="1" x14ac:dyDescent="0.25"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</row>
    <row r="726" spans="2:61" ht="15.75" customHeight="1" x14ac:dyDescent="0.25"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</row>
    <row r="727" spans="2:61" ht="15.75" customHeight="1" x14ac:dyDescent="0.25"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</row>
    <row r="728" spans="2:61" ht="15.75" customHeight="1" x14ac:dyDescent="0.25"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</row>
    <row r="729" spans="2:61" ht="15.75" customHeight="1" x14ac:dyDescent="0.25"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</row>
    <row r="730" spans="2:61" ht="15.75" customHeight="1" x14ac:dyDescent="0.25"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</row>
    <row r="731" spans="2:61" ht="15.75" customHeight="1" x14ac:dyDescent="0.25"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</row>
    <row r="732" spans="2:61" ht="15.75" customHeight="1" x14ac:dyDescent="0.25"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</row>
    <row r="733" spans="2:61" ht="15.75" customHeight="1" x14ac:dyDescent="0.25"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</row>
    <row r="734" spans="2:61" ht="15.75" customHeight="1" x14ac:dyDescent="0.25"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</row>
    <row r="735" spans="2:61" ht="15.75" customHeight="1" x14ac:dyDescent="0.25"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</row>
    <row r="736" spans="2:61" ht="15.75" customHeight="1" x14ac:dyDescent="0.25"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</row>
    <row r="737" spans="2:61" ht="15.75" customHeight="1" x14ac:dyDescent="0.25"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</row>
    <row r="738" spans="2:61" ht="15.75" customHeight="1" x14ac:dyDescent="0.25"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</row>
    <row r="739" spans="2:61" ht="15.75" customHeight="1" x14ac:dyDescent="0.25"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</row>
    <row r="740" spans="2:61" ht="15.75" customHeight="1" x14ac:dyDescent="0.25"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</row>
    <row r="741" spans="2:61" ht="15.75" customHeight="1" x14ac:dyDescent="0.25"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</row>
    <row r="742" spans="2:61" ht="15.75" customHeight="1" x14ac:dyDescent="0.25"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</row>
    <row r="743" spans="2:61" ht="15.75" customHeight="1" x14ac:dyDescent="0.25"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</row>
    <row r="744" spans="2:61" ht="15.75" customHeight="1" x14ac:dyDescent="0.25"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</row>
    <row r="745" spans="2:61" ht="15.75" customHeight="1" x14ac:dyDescent="0.25"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</row>
    <row r="746" spans="2:61" ht="15.75" customHeight="1" x14ac:dyDescent="0.25"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</row>
    <row r="747" spans="2:61" ht="15.75" customHeight="1" x14ac:dyDescent="0.25"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</row>
    <row r="748" spans="2:61" ht="15.75" customHeight="1" x14ac:dyDescent="0.25"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</row>
    <row r="749" spans="2:61" ht="15.75" customHeight="1" x14ac:dyDescent="0.25"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</row>
    <row r="750" spans="2:61" ht="15.75" customHeight="1" x14ac:dyDescent="0.25"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</row>
    <row r="751" spans="2:61" ht="15.75" customHeight="1" x14ac:dyDescent="0.25"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</row>
    <row r="752" spans="2:61" ht="15.75" customHeight="1" x14ac:dyDescent="0.25"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</row>
    <row r="753" spans="2:61" ht="15.75" customHeight="1" x14ac:dyDescent="0.25"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</row>
    <row r="754" spans="2:61" ht="15.75" customHeight="1" x14ac:dyDescent="0.25"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</row>
    <row r="755" spans="2:61" ht="15.75" customHeight="1" x14ac:dyDescent="0.25"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</row>
    <row r="756" spans="2:61" ht="15.75" customHeight="1" x14ac:dyDescent="0.25"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</row>
    <row r="757" spans="2:61" ht="15.75" customHeight="1" x14ac:dyDescent="0.25"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</row>
    <row r="758" spans="2:61" ht="15.75" customHeight="1" x14ac:dyDescent="0.25"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</row>
    <row r="759" spans="2:61" ht="15.75" customHeight="1" x14ac:dyDescent="0.25"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</row>
    <row r="760" spans="2:61" ht="15.75" customHeight="1" x14ac:dyDescent="0.25"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</row>
    <row r="761" spans="2:61" ht="15.75" customHeight="1" x14ac:dyDescent="0.25"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</row>
    <row r="762" spans="2:61" ht="15.75" customHeight="1" x14ac:dyDescent="0.25"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</row>
    <row r="763" spans="2:61" ht="15.75" customHeight="1" x14ac:dyDescent="0.25"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</row>
    <row r="764" spans="2:61" ht="15.75" customHeight="1" x14ac:dyDescent="0.25"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</row>
    <row r="765" spans="2:61" ht="15.75" customHeight="1" x14ac:dyDescent="0.25"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</row>
    <row r="766" spans="2:61" ht="15.75" customHeight="1" x14ac:dyDescent="0.25"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</row>
    <row r="767" spans="2:61" ht="15.75" customHeight="1" x14ac:dyDescent="0.25"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</row>
    <row r="768" spans="2:61" ht="15.75" customHeight="1" x14ac:dyDescent="0.25"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</row>
    <row r="769" spans="2:61" ht="15.75" customHeight="1" x14ac:dyDescent="0.25"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</row>
    <row r="770" spans="2:61" ht="15.75" customHeight="1" x14ac:dyDescent="0.25"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</row>
    <row r="771" spans="2:61" ht="15.75" customHeight="1" x14ac:dyDescent="0.25"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</row>
    <row r="772" spans="2:61" ht="15.75" customHeight="1" x14ac:dyDescent="0.25"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</row>
    <row r="773" spans="2:61" ht="15.75" customHeight="1" x14ac:dyDescent="0.25"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</row>
    <row r="774" spans="2:61" ht="15.75" customHeight="1" x14ac:dyDescent="0.25"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</row>
    <row r="775" spans="2:61" ht="15.75" customHeight="1" x14ac:dyDescent="0.25"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</row>
    <row r="776" spans="2:61" ht="15.75" customHeight="1" x14ac:dyDescent="0.25"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</row>
    <row r="777" spans="2:61" ht="15.75" customHeight="1" x14ac:dyDescent="0.25"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</row>
    <row r="778" spans="2:61" ht="15.75" customHeight="1" x14ac:dyDescent="0.25"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</row>
    <row r="779" spans="2:61" ht="15.75" customHeight="1" x14ac:dyDescent="0.25"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</row>
    <row r="780" spans="2:61" ht="15.75" customHeight="1" x14ac:dyDescent="0.25"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</row>
    <row r="781" spans="2:61" ht="15.75" customHeight="1" x14ac:dyDescent="0.25"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</row>
    <row r="782" spans="2:61" ht="15.75" customHeight="1" x14ac:dyDescent="0.25"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</row>
    <row r="783" spans="2:61" ht="15.75" customHeight="1" x14ac:dyDescent="0.25"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</row>
    <row r="784" spans="2:61" ht="15.75" customHeight="1" x14ac:dyDescent="0.25"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</row>
    <row r="785" spans="2:61" ht="15.75" customHeight="1" x14ac:dyDescent="0.25"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</row>
    <row r="786" spans="2:61" ht="15.75" customHeight="1" x14ac:dyDescent="0.25"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</row>
    <row r="787" spans="2:61" ht="15.75" customHeight="1" x14ac:dyDescent="0.25"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</row>
    <row r="788" spans="2:61" ht="15.75" customHeight="1" x14ac:dyDescent="0.25"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</row>
    <row r="789" spans="2:61" ht="15.75" customHeight="1" x14ac:dyDescent="0.25"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</row>
    <row r="790" spans="2:61" ht="15.75" customHeight="1" x14ac:dyDescent="0.25"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</row>
    <row r="791" spans="2:61" ht="15.75" customHeight="1" x14ac:dyDescent="0.25"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</row>
    <row r="792" spans="2:61" ht="15.75" customHeight="1" x14ac:dyDescent="0.25"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</row>
    <row r="793" spans="2:61" ht="15.75" customHeight="1" x14ac:dyDescent="0.25"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</row>
    <row r="794" spans="2:61" ht="15.75" customHeight="1" x14ac:dyDescent="0.25"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</row>
    <row r="795" spans="2:61" ht="15.75" customHeight="1" x14ac:dyDescent="0.25"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</row>
    <row r="796" spans="2:61" ht="15.75" customHeight="1" x14ac:dyDescent="0.25"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</row>
    <row r="797" spans="2:61" ht="15.75" customHeight="1" x14ac:dyDescent="0.25"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</row>
    <row r="798" spans="2:61" ht="15.75" customHeight="1" x14ac:dyDescent="0.25"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</row>
    <row r="799" spans="2:61" ht="15.75" customHeight="1" x14ac:dyDescent="0.25"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</row>
    <row r="800" spans="2:61" ht="15.75" customHeight="1" x14ac:dyDescent="0.25"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</row>
    <row r="801" spans="2:61" ht="15.75" customHeight="1" x14ac:dyDescent="0.25"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</row>
    <row r="802" spans="2:61" ht="15.75" customHeight="1" x14ac:dyDescent="0.25"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</row>
    <row r="803" spans="2:61" ht="15.75" customHeight="1" x14ac:dyDescent="0.25"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</row>
    <row r="804" spans="2:61" ht="15.75" customHeight="1" x14ac:dyDescent="0.25"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</row>
    <row r="805" spans="2:61" ht="15.75" customHeight="1" x14ac:dyDescent="0.25"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</row>
    <row r="806" spans="2:61" ht="15.75" customHeight="1" x14ac:dyDescent="0.25"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</row>
    <row r="807" spans="2:61" ht="15.75" customHeight="1" x14ac:dyDescent="0.25"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</row>
    <row r="808" spans="2:61" ht="15.75" customHeight="1" x14ac:dyDescent="0.25"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</row>
    <row r="809" spans="2:61" ht="15.75" customHeight="1" x14ac:dyDescent="0.25"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</row>
    <row r="810" spans="2:61" ht="15.75" customHeight="1" x14ac:dyDescent="0.25"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</row>
    <row r="811" spans="2:61" ht="15.75" customHeight="1" x14ac:dyDescent="0.25"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</row>
    <row r="812" spans="2:61" ht="15.75" customHeight="1" x14ac:dyDescent="0.25"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</row>
    <row r="813" spans="2:61" ht="15.75" customHeight="1" x14ac:dyDescent="0.25"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</row>
    <row r="814" spans="2:61" ht="15.75" customHeight="1" x14ac:dyDescent="0.25"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</row>
    <row r="815" spans="2:61" ht="15.75" customHeight="1" x14ac:dyDescent="0.25"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</row>
    <row r="816" spans="2:61" ht="15.75" customHeight="1" x14ac:dyDescent="0.25"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</row>
    <row r="817" spans="2:61" ht="15.75" customHeight="1" x14ac:dyDescent="0.25"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</row>
    <row r="818" spans="2:61" ht="15.75" customHeight="1" x14ac:dyDescent="0.25"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</row>
    <row r="819" spans="2:61" ht="15.75" customHeight="1" x14ac:dyDescent="0.25"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</row>
    <row r="820" spans="2:61" ht="15.75" customHeight="1" x14ac:dyDescent="0.25"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</row>
    <row r="821" spans="2:61" ht="15.75" customHeight="1" x14ac:dyDescent="0.25"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</row>
    <row r="822" spans="2:61" ht="15.75" customHeight="1" x14ac:dyDescent="0.25"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</row>
    <row r="823" spans="2:61" ht="15.75" customHeight="1" x14ac:dyDescent="0.25"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</row>
    <row r="824" spans="2:61" ht="15.75" customHeight="1" x14ac:dyDescent="0.25"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</row>
    <row r="825" spans="2:61" ht="15.75" customHeight="1" x14ac:dyDescent="0.25"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</row>
    <row r="826" spans="2:61" ht="15.75" customHeight="1" x14ac:dyDescent="0.25"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</row>
    <row r="827" spans="2:61" ht="15.75" customHeight="1" x14ac:dyDescent="0.25"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</row>
    <row r="828" spans="2:61" ht="15.75" customHeight="1" x14ac:dyDescent="0.25"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</row>
    <row r="829" spans="2:61" ht="15.75" customHeight="1" x14ac:dyDescent="0.25"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</row>
    <row r="830" spans="2:61" ht="15.75" customHeight="1" x14ac:dyDescent="0.25"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</row>
    <row r="831" spans="2:61" ht="15.75" customHeight="1" x14ac:dyDescent="0.25"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</row>
    <row r="832" spans="2:61" ht="15.75" customHeight="1" x14ac:dyDescent="0.25"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</row>
    <row r="833" spans="2:61" ht="15.75" customHeight="1" x14ac:dyDescent="0.25"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</row>
    <row r="834" spans="2:61" ht="15.75" customHeight="1" x14ac:dyDescent="0.25"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</row>
    <row r="835" spans="2:61" ht="15.75" customHeight="1" x14ac:dyDescent="0.25"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</row>
    <row r="836" spans="2:61" ht="15.75" customHeight="1" x14ac:dyDescent="0.25"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</row>
    <row r="837" spans="2:61" ht="15.75" customHeight="1" x14ac:dyDescent="0.25"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</row>
    <row r="838" spans="2:61" ht="15.75" customHeight="1" x14ac:dyDescent="0.25"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</row>
    <row r="839" spans="2:61" ht="15.75" customHeight="1" x14ac:dyDescent="0.25"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</row>
    <row r="840" spans="2:61" ht="15.75" customHeight="1" x14ac:dyDescent="0.25"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</row>
    <row r="841" spans="2:61" ht="15.75" customHeight="1" x14ac:dyDescent="0.25"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</row>
    <row r="842" spans="2:61" ht="15.75" customHeight="1" x14ac:dyDescent="0.25"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</row>
    <row r="843" spans="2:61" ht="15.75" customHeight="1" x14ac:dyDescent="0.25"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</row>
    <row r="844" spans="2:61" ht="15.75" customHeight="1" x14ac:dyDescent="0.25"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</row>
    <row r="845" spans="2:61" ht="15.75" customHeight="1" x14ac:dyDescent="0.25"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</row>
    <row r="846" spans="2:61" ht="15.75" customHeight="1" x14ac:dyDescent="0.25"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</row>
    <row r="847" spans="2:61" ht="15.75" customHeight="1" x14ac:dyDescent="0.25"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</row>
    <row r="848" spans="2:61" ht="15.75" customHeight="1" x14ac:dyDescent="0.25"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</row>
    <row r="849" spans="2:61" ht="15.75" customHeight="1" x14ac:dyDescent="0.25"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</row>
    <row r="850" spans="2:61" ht="15.75" customHeight="1" x14ac:dyDescent="0.25"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</row>
    <row r="851" spans="2:61" ht="15.75" customHeight="1" x14ac:dyDescent="0.25"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</row>
    <row r="852" spans="2:61" ht="15.75" customHeight="1" x14ac:dyDescent="0.25"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</row>
    <row r="853" spans="2:61" ht="15.75" customHeight="1" x14ac:dyDescent="0.25"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</row>
    <row r="854" spans="2:61" ht="15.75" customHeight="1" x14ac:dyDescent="0.25"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</row>
    <row r="855" spans="2:61" ht="15.75" customHeight="1" x14ac:dyDescent="0.25"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</row>
    <row r="856" spans="2:61" ht="15.75" customHeight="1" x14ac:dyDescent="0.25"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</row>
    <row r="857" spans="2:61" ht="15.75" customHeight="1" x14ac:dyDescent="0.25"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</row>
    <row r="858" spans="2:61" ht="15.75" customHeight="1" x14ac:dyDescent="0.25"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</row>
    <row r="859" spans="2:61" ht="15.75" customHeight="1" x14ac:dyDescent="0.25"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</row>
    <row r="860" spans="2:61" ht="15.75" customHeight="1" x14ac:dyDescent="0.25"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</row>
    <row r="861" spans="2:61" ht="15.75" customHeight="1" x14ac:dyDescent="0.25"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</row>
    <row r="862" spans="2:61" ht="15.75" customHeight="1" x14ac:dyDescent="0.25"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</row>
    <row r="863" spans="2:61" ht="15.75" customHeight="1" x14ac:dyDescent="0.25"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</row>
    <row r="864" spans="2:61" ht="15.75" customHeight="1" x14ac:dyDescent="0.25"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</row>
    <row r="865" spans="2:61" ht="15.75" customHeight="1" x14ac:dyDescent="0.25"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</row>
    <row r="866" spans="2:61" ht="15.75" customHeight="1" x14ac:dyDescent="0.25"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</row>
    <row r="867" spans="2:61" ht="15.75" customHeight="1" x14ac:dyDescent="0.25"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</row>
    <row r="868" spans="2:61" ht="15.75" customHeight="1" x14ac:dyDescent="0.25"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</row>
    <row r="869" spans="2:61" ht="15.75" customHeight="1" x14ac:dyDescent="0.25"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</row>
    <row r="870" spans="2:61" ht="15.75" customHeight="1" x14ac:dyDescent="0.25"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</row>
    <row r="871" spans="2:61" ht="15.75" customHeight="1" x14ac:dyDescent="0.25"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</row>
    <row r="872" spans="2:61" ht="15.75" customHeight="1" x14ac:dyDescent="0.25"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</row>
    <row r="873" spans="2:61" ht="15.75" customHeight="1" x14ac:dyDescent="0.25"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</row>
    <row r="874" spans="2:61" ht="15.75" customHeight="1" x14ac:dyDescent="0.25"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</row>
    <row r="875" spans="2:61" ht="15.75" customHeight="1" x14ac:dyDescent="0.25"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</row>
    <row r="876" spans="2:61" ht="15.75" customHeight="1" x14ac:dyDescent="0.25"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</row>
    <row r="877" spans="2:61" ht="15.75" customHeight="1" x14ac:dyDescent="0.25"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</row>
    <row r="878" spans="2:61" ht="15.75" customHeight="1" x14ac:dyDescent="0.25"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</row>
    <row r="879" spans="2:61" ht="15.75" customHeight="1" x14ac:dyDescent="0.25"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</row>
    <row r="880" spans="2:61" ht="15.75" customHeight="1" x14ac:dyDescent="0.25"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</row>
    <row r="881" spans="2:61" ht="15.75" customHeight="1" x14ac:dyDescent="0.25"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</row>
    <row r="882" spans="2:61" ht="15.75" customHeight="1" x14ac:dyDescent="0.25"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</row>
    <row r="883" spans="2:61" ht="15.75" customHeight="1" x14ac:dyDescent="0.25"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</row>
    <row r="884" spans="2:61" ht="15.75" customHeight="1" x14ac:dyDescent="0.25"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</row>
    <row r="885" spans="2:61" ht="15.75" customHeight="1" x14ac:dyDescent="0.25"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</row>
    <row r="886" spans="2:61" ht="15.75" customHeight="1" x14ac:dyDescent="0.25"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</row>
    <row r="887" spans="2:61" ht="15.75" customHeight="1" x14ac:dyDescent="0.25"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</row>
    <row r="888" spans="2:61" ht="15.75" customHeight="1" x14ac:dyDescent="0.25"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</row>
    <row r="889" spans="2:61" ht="15.75" customHeight="1" x14ac:dyDescent="0.25"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</row>
    <row r="890" spans="2:61" ht="15.75" customHeight="1" x14ac:dyDescent="0.25"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</row>
    <row r="891" spans="2:61" ht="15.75" customHeight="1" x14ac:dyDescent="0.25"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</row>
    <row r="892" spans="2:61" ht="15.75" customHeight="1" x14ac:dyDescent="0.25"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</row>
    <row r="893" spans="2:61" ht="15.75" customHeight="1" x14ac:dyDescent="0.25"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</row>
    <row r="894" spans="2:61" ht="15.75" customHeight="1" x14ac:dyDescent="0.25"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</row>
    <row r="895" spans="2:61" ht="15.75" customHeight="1" x14ac:dyDescent="0.25"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</row>
    <row r="896" spans="2:61" ht="15.75" customHeight="1" x14ac:dyDescent="0.25"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</row>
    <row r="897" spans="2:61" ht="15.75" customHeight="1" x14ac:dyDescent="0.25"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</row>
    <row r="898" spans="2:61" ht="15.75" customHeight="1" x14ac:dyDescent="0.25"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</row>
    <row r="899" spans="2:61" ht="15.75" customHeight="1" x14ac:dyDescent="0.25"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</row>
    <row r="900" spans="2:61" ht="15.75" customHeight="1" x14ac:dyDescent="0.25"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</row>
    <row r="901" spans="2:61" ht="15.75" customHeight="1" x14ac:dyDescent="0.25"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</row>
    <row r="902" spans="2:61" ht="15.75" customHeight="1" x14ac:dyDescent="0.25"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</row>
    <row r="903" spans="2:61" ht="15.75" customHeight="1" x14ac:dyDescent="0.25"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</row>
    <row r="904" spans="2:61" ht="15.75" customHeight="1" x14ac:dyDescent="0.25"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</row>
    <row r="905" spans="2:61" ht="15.75" customHeight="1" x14ac:dyDescent="0.25"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</row>
    <row r="906" spans="2:61" ht="15.75" customHeight="1" x14ac:dyDescent="0.25"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</row>
    <row r="907" spans="2:61" ht="15.75" customHeight="1" x14ac:dyDescent="0.25"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</row>
    <row r="908" spans="2:61" ht="15.75" customHeight="1" x14ac:dyDescent="0.25"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</row>
    <row r="909" spans="2:61" ht="15.75" customHeight="1" x14ac:dyDescent="0.25"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</row>
    <row r="910" spans="2:61" ht="15.75" customHeight="1" x14ac:dyDescent="0.25"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</row>
    <row r="911" spans="2:61" ht="15.75" customHeight="1" x14ac:dyDescent="0.25"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</row>
    <row r="912" spans="2:61" ht="15.75" customHeight="1" x14ac:dyDescent="0.25"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</row>
    <row r="913" spans="2:61" ht="15.75" customHeight="1" x14ac:dyDescent="0.25"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</row>
    <row r="914" spans="2:61" ht="15.75" customHeight="1" x14ac:dyDescent="0.25"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</row>
    <row r="915" spans="2:61" ht="15.75" customHeight="1" x14ac:dyDescent="0.25"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</row>
    <row r="916" spans="2:61" ht="15.75" customHeight="1" x14ac:dyDescent="0.25"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</row>
    <row r="917" spans="2:61" ht="15.75" customHeight="1" x14ac:dyDescent="0.25"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</row>
    <row r="918" spans="2:61" ht="15.75" customHeight="1" x14ac:dyDescent="0.25"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</row>
    <row r="919" spans="2:61" ht="15.75" customHeight="1" x14ac:dyDescent="0.25"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</row>
    <row r="920" spans="2:61" ht="15.75" customHeight="1" x14ac:dyDescent="0.25"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</row>
    <row r="921" spans="2:61" ht="15.75" customHeight="1" x14ac:dyDescent="0.25"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</row>
    <row r="922" spans="2:61" ht="15.75" customHeight="1" x14ac:dyDescent="0.25"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</row>
    <row r="923" spans="2:61" ht="15.75" customHeight="1" x14ac:dyDescent="0.25"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</row>
    <row r="924" spans="2:61" ht="15.75" customHeight="1" x14ac:dyDescent="0.25"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</row>
    <row r="925" spans="2:61" ht="15.75" customHeight="1" x14ac:dyDescent="0.25"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</row>
    <row r="926" spans="2:61" ht="15.75" customHeight="1" x14ac:dyDescent="0.25"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</row>
    <row r="927" spans="2:61" ht="15.75" customHeight="1" x14ac:dyDescent="0.25"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</row>
    <row r="928" spans="2:61" ht="15.75" customHeight="1" x14ac:dyDescent="0.25"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</row>
    <row r="929" spans="2:61" ht="15.75" customHeight="1" x14ac:dyDescent="0.25"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</row>
    <row r="930" spans="2:61" ht="15.75" customHeight="1" x14ac:dyDescent="0.25"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</row>
    <row r="931" spans="2:61" ht="15.75" customHeight="1" x14ac:dyDescent="0.25"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</row>
    <row r="932" spans="2:61" ht="15.75" customHeight="1" x14ac:dyDescent="0.25"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</row>
    <row r="933" spans="2:61" ht="15.75" customHeight="1" x14ac:dyDescent="0.25"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</row>
    <row r="934" spans="2:61" ht="15.75" customHeight="1" x14ac:dyDescent="0.25"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</row>
    <row r="935" spans="2:61" ht="15.75" customHeight="1" x14ac:dyDescent="0.25"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</row>
    <row r="936" spans="2:61" ht="15.75" customHeight="1" x14ac:dyDescent="0.25"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</row>
    <row r="937" spans="2:61" ht="15.75" customHeight="1" x14ac:dyDescent="0.25"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</row>
    <row r="938" spans="2:61" ht="15.75" customHeight="1" x14ac:dyDescent="0.25"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</row>
    <row r="939" spans="2:61" ht="15.75" customHeight="1" x14ac:dyDescent="0.25"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</row>
    <row r="940" spans="2:61" ht="15.75" customHeight="1" x14ac:dyDescent="0.25"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</row>
    <row r="941" spans="2:61" ht="15.75" customHeight="1" x14ac:dyDescent="0.25"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</row>
    <row r="942" spans="2:61" ht="15.75" customHeight="1" x14ac:dyDescent="0.25"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</row>
    <row r="943" spans="2:61" ht="15.75" customHeight="1" x14ac:dyDescent="0.25"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</row>
    <row r="944" spans="2:61" ht="15.75" customHeight="1" x14ac:dyDescent="0.25"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</row>
    <row r="945" spans="2:61" ht="15.75" customHeight="1" x14ac:dyDescent="0.25"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</row>
    <row r="946" spans="2:61" ht="15.75" customHeight="1" x14ac:dyDescent="0.25"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</row>
    <row r="947" spans="2:61" ht="15.75" customHeight="1" x14ac:dyDescent="0.25"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</row>
    <row r="948" spans="2:61" ht="15.75" customHeight="1" x14ac:dyDescent="0.25"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</row>
    <row r="949" spans="2:61" ht="15.75" customHeight="1" x14ac:dyDescent="0.25"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</row>
    <row r="950" spans="2:61" ht="15.75" customHeight="1" x14ac:dyDescent="0.25"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</row>
    <row r="951" spans="2:61" ht="15.75" customHeight="1" x14ac:dyDescent="0.25"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</row>
    <row r="952" spans="2:61" ht="15.75" customHeight="1" x14ac:dyDescent="0.25"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</row>
    <row r="953" spans="2:61" ht="15.75" customHeight="1" x14ac:dyDescent="0.25"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</row>
    <row r="954" spans="2:61" ht="15.75" customHeight="1" x14ac:dyDescent="0.25"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</row>
    <row r="955" spans="2:61" ht="15.75" customHeight="1" x14ac:dyDescent="0.25"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</row>
    <row r="956" spans="2:61" ht="15.75" customHeight="1" x14ac:dyDescent="0.25"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</row>
    <row r="957" spans="2:61" ht="15.75" customHeight="1" x14ac:dyDescent="0.25"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</row>
    <row r="958" spans="2:61" ht="15.75" customHeight="1" x14ac:dyDescent="0.25"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</row>
    <row r="959" spans="2:61" ht="15.75" customHeight="1" x14ac:dyDescent="0.25"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</row>
    <row r="960" spans="2:61" ht="15.75" customHeight="1" x14ac:dyDescent="0.25"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</row>
    <row r="961" spans="2:61" ht="15.75" customHeight="1" x14ac:dyDescent="0.25"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</row>
    <row r="962" spans="2:61" ht="15.75" customHeight="1" x14ac:dyDescent="0.25"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</row>
    <row r="963" spans="2:61" ht="15.75" customHeight="1" x14ac:dyDescent="0.25"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</row>
    <row r="964" spans="2:61" ht="15.75" customHeight="1" x14ac:dyDescent="0.25"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</row>
    <row r="965" spans="2:61" ht="15.75" customHeight="1" x14ac:dyDescent="0.25"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</row>
    <row r="966" spans="2:61" ht="15.75" customHeight="1" x14ac:dyDescent="0.25"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</row>
    <row r="967" spans="2:61" ht="15.75" customHeight="1" x14ac:dyDescent="0.25"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</row>
    <row r="968" spans="2:61" ht="15.75" customHeight="1" x14ac:dyDescent="0.25"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</row>
    <row r="969" spans="2:61" ht="15.75" customHeight="1" x14ac:dyDescent="0.25"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</row>
    <row r="970" spans="2:61" ht="15.75" customHeight="1" x14ac:dyDescent="0.25"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</row>
    <row r="971" spans="2:61" ht="15.75" customHeight="1" x14ac:dyDescent="0.25"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</row>
    <row r="972" spans="2:61" ht="15.75" customHeight="1" x14ac:dyDescent="0.25"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</row>
    <row r="973" spans="2:61" ht="15.75" customHeight="1" x14ac:dyDescent="0.25"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</row>
    <row r="974" spans="2:61" ht="15.75" customHeight="1" x14ac:dyDescent="0.25"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</row>
    <row r="975" spans="2:61" ht="15.75" customHeight="1" x14ac:dyDescent="0.25"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</row>
    <row r="976" spans="2:61" ht="15.75" customHeight="1" x14ac:dyDescent="0.25"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</row>
    <row r="977" spans="2:61" ht="15.75" customHeight="1" x14ac:dyDescent="0.25"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</row>
    <row r="978" spans="2:61" ht="15.75" customHeight="1" x14ac:dyDescent="0.25"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</row>
    <row r="979" spans="2:61" ht="15.75" customHeight="1" x14ac:dyDescent="0.25"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</row>
    <row r="980" spans="2:61" ht="15.75" customHeight="1" x14ac:dyDescent="0.25"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</row>
    <row r="981" spans="2:61" ht="15.75" customHeight="1" x14ac:dyDescent="0.25"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</row>
    <row r="982" spans="2:61" ht="15.75" customHeight="1" x14ac:dyDescent="0.25"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</row>
    <row r="983" spans="2:61" ht="15.75" customHeight="1" x14ac:dyDescent="0.25"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</row>
    <row r="984" spans="2:61" ht="15.75" customHeight="1" x14ac:dyDescent="0.25"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</row>
    <row r="985" spans="2:61" ht="15.75" customHeight="1" x14ac:dyDescent="0.25"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</row>
    <row r="986" spans="2:61" ht="15.75" customHeight="1" x14ac:dyDescent="0.25"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</row>
    <row r="987" spans="2:61" ht="15.75" customHeight="1" x14ac:dyDescent="0.25"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</row>
    <row r="988" spans="2:61" ht="15.75" customHeight="1" x14ac:dyDescent="0.25"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</row>
    <row r="989" spans="2:61" ht="15.75" customHeight="1" x14ac:dyDescent="0.25"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</row>
    <row r="990" spans="2:61" ht="15.75" customHeight="1" x14ac:dyDescent="0.25"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</row>
    <row r="991" spans="2:61" ht="15.75" customHeight="1" x14ac:dyDescent="0.25"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</row>
    <row r="992" spans="2:61" ht="15.75" customHeight="1" x14ac:dyDescent="0.25"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</row>
    <row r="993" spans="2:61" ht="15.75" customHeight="1" x14ac:dyDescent="0.25"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</row>
    <row r="994" spans="2:61" ht="15.75" customHeight="1" x14ac:dyDescent="0.25"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</row>
    <row r="995" spans="2:61" ht="15.75" customHeight="1" x14ac:dyDescent="0.25"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</row>
    <row r="996" spans="2:61" ht="15.75" customHeight="1" x14ac:dyDescent="0.25"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</row>
    <row r="997" spans="2:61" ht="15.75" customHeight="1" x14ac:dyDescent="0.25"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</row>
    <row r="998" spans="2:61" ht="15.75" customHeight="1" x14ac:dyDescent="0.25"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</row>
    <row r="999" spans="2:61" ht="15.75" customHeight="1" x14ac:dyDescent="0.25"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</row>
    <row r="1000" spans="2:61" ht="15.75" customHeight="1" x14ac:dyDescent="0.25"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</row>
  </sheetData>
  <mergeCells count="9">
    <mergeCell ref="AH4:AK4"/>
    <mergeCell ref="AL4:AO4"/>
    <mergeCell ref="B4:E4"/>
    <mergeCell ref="F4:I4"/>
    <mergeCell ref="J4:M4"/>
    <mergeCell ref="N4:Q4"/>
    <mergeCell ref="V4:Y4"/>
    <mergeCell ref="Z4:AC4"/>
    <mergeCell ref="AD4:AG4"/>
  </mergeCells>
  <pageMargins left="0.75" right="0.75" top="1" bottom="1" header="0" footer="0"/>
  <pageSetup orientation="landscape"/>
  <headerFooter>
    <oddHeader>&amp;LUniversity Level Data &amp;CTable 4B&amp;RFall Enrollment Summary</oddHeader>
    <oddFooter>&amp;LOffice of Institutional Research, UMass Boston</oddFooter>
  </headerFooter>
  <colBreaks count="1" manualBreakCount="1">
    <brk id="21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1000"/>
  <sheetViews>
    <sheetView workbookViewId="0"/>
  </sheetViews>
  <sheetFormatPr defaultColWidth="14.42578125" defaultRowHeight="15" customHeight="1" x14ac:dyDescent="0.25"/>
  <cols>
    <col min="1" max="1" width="32.7109375" customWidth="1"/>
    <col min="2" max="2" width="6.28515625" customWidth="1"/>
    <col min="3" max="3" width="9.42578125" customWidth="1"/>
    <col min="4" max="4" width="11.42578125" customWidth="1"/>
    <col min="5" max="5" width="7.85546875" customWidth="1"/>
    <col min="6" max="6" width="6.140625" customWidth="1"/>
    <col min="7" max="7" width="8.42578125" customWidth="1"/>
    <col min="8" max="8" width="10.28515625" customWidth="1"/>
    <col min="9" max="9" width="7.140625" customWidth="1"/>
    <col min="10" max="10" width="6.140625" customWidth="1"/>
    <col min="11" max="11" width="8.42578125" customWidth="1"/>
    <col min="12" max="12" width="10.28515625" customWidth="1"/>
    <col min="13" max="13" width="7.5703125" customWidth="1"/>
    <col min="14" max="14" width="6.85546875" customWidth="1"/>
    <col min="15" max="15" width="8.28515625" customWidth="1"/>
    <col min="16" max="16" width="7.140625" customWidth="1"/>
    <col min="17" max="17" width="7" customWidth="1"/>
    <col min="18" max="18" width="8.140625" customWidth="1"/>
    <col min="19" max="19" width="10.28515625" customWidth="1"/>
    <col min="20" max="20" width="7.140625" customWidth="1"/>
    <col min="21" max="21" width="7.5703125" customWidth="1"/>
    <col min="22" max="22" width="8.85546875" customWidth="1"/>
    <col min="23" max="23" width="10.28515625" customWidth="1"/>
    <col min="24" max="24" width="7.140625" customWidth="1"/>
    <col min="25" max="25" width="4.5703125" customWidth="1"/>
    <col min="26" max="26" width="8.7109375" customWidth="1"/>
    <col min="27" max="27" width="10.28515625" customWidth="1"/>
    <col min="28" max="28" width="7" customWidth="1"/>
    <col min="29" max="29" width="5.28515625" customWidth="1"/>
    <col min="30" max="30" width="8" customWidth="1"/>
    <col min="31" max="31" width="10.85546875" customWidth="1"/>
    <col min="32" max="32" width="6.5703125" customWidth="1"/>
    <col min="33" max="33" width="7.85546875" customWidth="1"/>
    <col min="34" max="34" width="8.28515625" customWidth="1"/>
    <col min="35" max="35" width="10.28515625" customWidth="1"/>
    <col min="36" max="37" width="7.28515625" customWidth="1"/>
    <col min="38" max="38" width="8" customWidth="1"/>
    <col min="39" max="39" width="10.28515625" customWidth="1"/>
    <col min="40" max="40" width="8.42578125" customWidth="1"/>
    <col min="41" max="60" width="9.140625" customWidth="1"/>
  </cols>
  <sheetData>
    <row r="1" spans="1:60" ht="21" x14ac:dyDescent="0.25">
      <c r="A1" s="68"/>
      <c r="B1" s="2" t="s">
        <v>0</v>
      </c>
      <c r="C1" s="57"/>
      <c r="D1" s="5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ht="15.75" x14ac:dyDescent="0.25">
      <c r="A2" s="68"/>
      <c r="B2" s="69" t="s">
        <v>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x14ac:dyDescent="0.25">
      <c r="A3" s="7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x14ac:dyDescent="0.25">
      <c r="A4" s="40"/>
      <c r="B4" s="84" t="s">
        <v>48</v>
      </c>
      <c r="C4" s="85"/>
      <c r="D4" s="85"/>
      <c r="E4" s="85"/>
      <c r="F4" s="84" t="s">
        <v>3</v>
      </c>
      <c r="G4" s="85"/>
      <c r="H4" s="85"/>
      <c r="I4" s="85"/>
      <c r="J4" s="84" t="s">
        <v>49</v>
      </c>
      <c r="K4" s="85"/>
      <c r="L4" s="85"/>
      <c r="M4" s="85"/>
      <c r="N4" s="84" t="s">
        <v>55</v>
      </c>
      <c r="O4" s="85"/>
      <c r="P4" s="85"/>
      <c r="Q4" s="84" t="s">
        <v>50</v>
      </c>
      <c r="R4" s="85"/>
      <c r="S4" s="85"/>
      <c r="T4" s="85"/>
      <c r="U4" s="84" t="s">
        <v>7</v>
      </c>
      <c r="V4" s="85"/>
      <c r="W4" s="85"/>
      <c r="X4" s="85"/>
      <c r="Y4" s="84" t="s">
        <v>8</v>
      </c>
      <c r="Z4" s="85"/>
      <c r="AA4" s="85"/>
      <c r="AB4" s="85"/>
      <c r="AC4" s="84" t="s">
        <v>52</v>
      </c>
      <c r="AD4" s="85"/>
      <c r="AE4" s="85"/>
      <c r="AF4" s="85"/>
      <c r="AG4" s="84" t="s">
        <v>10</v>
      </c>
      <c r="AH4" s="85"/>
      <c r="AI4" s="85"/>
      <c r="AJ4" s="85"/>
      <c r="AK4" s="3"/>
      <c r="AL4" s="8" t="s">
        <v>30</v>
      </c>
      <c r="AM4" s="8"/>
      <c r="AN4" s="8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x14ac:dyDescent="0.25">
      <c r="A5" s="71"/>
      <c r="B5" s="72" t="s">
        <v>16</v>
      </c>
      <c r="C5" s="72" t="s">
        <v>12</v>
      </c>
      <c r="D5" s="72" t="s">
        <v>14</v>
      </c>
      <c r="E5" s="72" t="s">
        <v>15</v>
      </c>
      <c r="F5" s="72" t="s">
        <v>16</v>
      </c>
      <c r="G5" s="72" t="s">
        <v>12</v>
      </c>
      <c r="H5" s="72" t="s">
        <v>14</v>
      </c>
      <c r="I5" s="72" t="s">
        <v>15</v>
      </c>
      <c r="J5" s="72" t="s">
        <v>16</v>
      </c>
      <c r="K5" s="72" t="s">
        <v>12</v>
      </c>
      <c r="L5" s="72" t="s">
        <v>14</v>
      </c>
      <c r="M5" s="72" t="s">
        <v>15</v>
      </c>
      <c r="N5" s="72" t="s">
        <v>16</v>
      </c>
      <c r="O5" s="72" t="s">
        <v>12</v>
      </c>
      <c r="P5" s="72" t="s">
        <v>15</v>
      </c>
      <c r="Q5" s="72" t="s">
        <v>16</v>
      </c>
      <c r="R5" s="72" t="s">
        <v>12</v>
      </c>
      <c r="S5" s="72" t="s">
        <v>14</v>
      </c>
      <c r="T5" s="72" t="s">
        <v>15</v>
      </c>
      <c r="U5" s="72" t="s">
        <v>16</v>
      </c>
      <c r="V5" s="72" t="s">
        <v>12</v>
      </c>
      <c r="W5" s="72" t="s">
        <v>14</v>
      </c>
      <c r="X5" s="72" t="s">
        <v>15</v>
      </c>
      <c r="Y5" s="72" t="s">
        <v>16</v>
      </c>
      <c r="Z5" s="72" t="s">
        <v>12</v>
      </c>
      <c r="AA5" s="72" t="s">
        <v>14</v>
      </c>
      <c r="AB5" s="72" t="s">
        <v>15</v>
      </c>
      <c r="AC5" s="72" t="s">
        <v>16</v>
      </c>
      <c r="AD5" s="72" t="s">
        <v>12</v>
      </c>
      <c r="AE5" s="72" t="s">
        <v>56</v>
      </c>
      <c r="AF5" s="72" t="s">
        <v>15</v>
      </c>
      <c r="AG5" s="72" t="s">
        <v>16</v>
      </c>
      <c r="AH5" s="72" t="s">
        <v>12</v>
      </c>
      <c r="AI5" s="72" t="s">
        <v>14</v>
      </c>
      <c r="AJ5" s="72" t="s">
        <v>15</v>
      </c>
      <c r="AK5" s="72" t="s">
        <v>16</v>
      </c>
      <c r="AL5" s="72" t="s">
        <v>12</v>
      </c>
      <c r="AM5" s="72" t="s">
        <v>14</v>
      </c>
      <c r="AN5" s="72" t="s">
        <v>15</v>
      </c>
      <c r="AO5" s="3"/>
      <c r="AP5" s="3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</row>
    <row r="6" spans="1:60" x14ac:dyDescent="0.25">
      <c r="A6" s="73" t="s">
        <v>57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1:60" ht="15.75" x14ac:dyDescent="0.25">
      <c r="A7" s="69" t="s">
        <v>58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</row>
    <row r="8" spans="1:60" x14ac:dyDescent="0.25">
      <c r="A8" s="74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</row>
    <row r="9" spans="1:60" x14ac:dyDescent="0.25">
      <c r="A9" s="14" t="s">
        <v>19</v>
      </c>
      <c r="B9" s="20">
        <v>1</v>
      </c>
      <c r="C9" s="20">
        <v>3</v>
      </c>
      <c r="D9" s="20">
        <v>0</v>
      </c>
      <c r="E9" s="12">
        <v>4</v>
      </c>
      <c r="F9" s="20">
        <v>138</v>
      </c>
      <c r="G9" s="20">
        <v>115</v>
      </c>
      <c r="H9" s="20">
        <v>0</v>
      </c>
      <c r="I9" s="12">
        <v>253</v>
      </c>
      <c r="J9" s="20">
        <v>79</v>
      </c>
      <c r="K9" s="20">
        <v>135</v>
      </c>
      <c r="L9" s="20">
        <v>0</v>
      </c>
      <c r="M9" s="12">
        <v>214</v>
      </c>
      <c r="N9" s="12">
        <v>0</v>
      </c>
      <c r="O9" s="12">
        <v>1</v>
      </c>
      <c r="P9" s="12">
        <v>1</v>
      </c>
      <c r="Q9" s="23">
        <v>119</v>
      </c>
      <c r="R9" s="12">
        <v>154</v>
      </c>
      <c r="S9" s="12">
        <v>0</v>
      </c>
      <c r="T9" s="12">
        <v>273</v>
      </c>
      <c r="U9" s="12">
        <v>119</v>
      </c>
      <c r="V9" s="12">
        <v>71</v>
      </c>
      <c r="W9" s="12">
        <v>0</v>
      </c>
      <c r="X9" s="12">
        <v>190</v>
      </c>
      <c r="Y9" s="12">
        <v>24</v>
      </c>
      <c r="Z9" s="12">
        <v>13</v>
      </c>
      <c r="AA9" s="12">
        <v>1</v>
      </c>
      <c r="AB9" s="12">
        <v>38</v>
      </c>
      <c r="AC9" s="12">
        <v>19</v>
      </c>
      <c r="AD9" s="12">
        <v>31</v>
      </c>
      <c r="AE9" s="12">
        <v>0</v>
      </c>
      <c r="AF9" s="12">
        <v>50</v>
      </c>
      <c r="AG9" s="12">
        <v>242</v>
      </c>
      <c r="AH9" s="12">
        <v>277</v>
      </c>
      <c r="AI9" s="12">
        <v>0</v>
      </c>
      <c r="AJ9" s="12">
        <v>519</v>
      </c>
      <c r="AK9" s="12">
        <v>741</v>
      </c>
      <c r="AL9" s="12">
        <v>800</v>
      </c>
      <c r="AM9" s="12">
        <v>1</v>
      </c>
      <c r="AN9" s="13">
        <v>1542</v>
      </c>
      <c r="AO9" s="20"/>
      <c r="AP9" s="20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</row>
    <row r="10" spans="1:60" x14ac:dyDescent="0.25">
      <c r="A10" s="14" t="s">
        <v>20</v>
      </c>
      <c r="B10" s="20">
        <v>0</v>
      </c>
      <c r="C10" s="20">
        <v>0</v>
      </c>
      <c r="D10" s="20">
        <v>0</v>
      </c>
      <c r="E10" s="12">
        <v>0</v>
      </c>
      <c r="F10" s="20">
        <v>91</v>
      </c>
      <c r="G10" s="20">
        <v>64</v>
      </c>
      <c r="H10" s="20">
        <v>0</v>
      </c>
      <c r="I10" s="12">
        <v>155</v>
      </c>
      <c r="J10" s="20">
        <v>94</v>
      </c>
      <c r="K10" s="20">
        <v>103</v>
      </c>
      <c r="L10" s="20">
        <v>0</v>
      </c>
      <c r="M10" s="12">
        <v>197</v>
      </c>
      <c r="N10" s="12">
        <v>0</v>
      </c>
      <c r="O10" s="12">
        <v>0</v>
      </c>
      <c r="P10" s="12">
        <v>0</v>
      </c>
      <c r="Q10" s="23">
        <v>73</v>
      </c>
      <c r="R10" s="12">
        <v>118</v>
      </c>
      <c r="S10" s="12">
        <v>0</v>
      </c>
      <c r="T10" s="12">
        <v>191</v>
      </c>
      <c r="U10" s="12">
        <v>187</v>
      </c>
      <c r="V10" s="12">
        <v>94</v>
      </c>
      <c r="W10" s="12">
        <v>0</v>
      </c>
      <c r="X10" s="12">
        <v>281</v>
      </c>
      <c r="Y10" s="12">
        <v>15</v>
      </c>
      <c r="Z10" s="12">
        <v>15</v>
      </c>
      <c r="AA10" s="12">
        <v>1</v>
      </c>
      <c r="AB10" s="12">
        <v>31</v>
      </c>
      <c r="AC10" s="12">
        <v>16</v>
      </c>
      <c r="AD10" s="12">
        <v>21</v>
      </c>
      <c r="AE10" s="12">
        <v>0</v>
      </c>
      <c r="AF10" s="12">
        <v>37</v>
      </c>
      <c r="AG10" s="12">
        <v>155</v>
      </c>
      <c r="AH10" s="12">
        <v>132</v>
      </c>
      <c r="AI10" s="12">
        <v>0</v>
      </c>
      <c r="AJ10" s="12">
        <v>287</v>
      </c>
      <c r="AK10" s="12">
        <v>631</v>
      </c>
      <c r="AL10" s="12">
        <v>547</v>
      </c>
      <c r="AM10" s="12">
        <v>1</v>
      </c>
      <c r="AN10" s="13">
        <v>1179</v>
      </c>
      <c r="AO10" s="20"/>
      <c r="AP10" s="20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</row>
    <row r="11" spans="1:60" x14ac:dyDescent="0.25">
      <c r="A11" s="14" t="s">
        <v>21</v>
      </c>
      <c r="B11" s="20">
        <v>2</v>
      </c>
      <c r="C11" s="20">
        <v>3</v>
      </c>
      <c r="D11" s="20">
        <v>0</v>
      </c>
      <c r="E11" s="12">
        <v>5</v>
      </c>
      <c r="F11" s="20">
        <v>139</v>
      </c>
      <c r="G11" s="20">
        <v>148</v>
      </c>
      <c r="H11" s="20">
        <v>1</v>
      </c>
      <c r="I11" s="12">
        <v>288</v>
      </c>
      <c r="J11" s="20">
        <v>116</v>
      </c>
      <c r="K11" s="20">
        <v>199</v>
      </c>
      <c r="L11" s="20">
        <v>0</v>
      </c>
      <c r="M11" s="12">
        <v>315</v>
      </c>
      <c r="N11" s="12">
        <v>1</v>
      </c>
      <c r="O11" s="12">
        <v>0</v>
      </c>
      <c r="P11" s="12">
        <v>1</v>
      </c>
      <c r="Q11" s="23">
        <v>112</v>
      </c>
      <c r="R11" s="12">
        <v>203</v>
      </c>
      <c r="S11" s="12">
        <v>0</v>
      </c>
      <c r="T11" s="12">
        <v>315</v>
      </c>
      <c r="U11" s="12">
        <v>215</v>
      </c>
      <c r="V11" s="12">
        <v>134</v>
      </c>
      <c r="W11" s="12">
        <v>0</v>
      </c>
      <c r="X11" s="12">
        <v>349</v>
      </c>
      <c r="Y11" s="12">
        <v>40</v>
      </c>
      <c r="Z11" s="12">
        <v>40</v>
      </c>
      <c r="AA11" s="12">
        <v>3</v>
      </c>
      <c r="AB11" s="12">
        <v>83</v>
      </c>
      <c r="AC11" s="12">
        <v>31</v>
      </c>
      <c r="AD11" s="12">
        <v>44</v>
      </c>
      <c r="AE11" s="12">
        <v>0</v>
      </c>
      <c r="AF11" s="12">
        <v>75</v>
      </c>
      <c r="AG11" s="12">
        <v>339</v>
      </c>
      <c r="AH11" s="12">
        <v>399</v>
      </c>
      <c r="AI11" s="12">
        <v>0</v>
      </c>
      <c r="AJ11" s="12">
        <v>738</v>
      </c>
      <c r="AK11" s="12">
        <v>995</v>
      </c>
      <c r="AL11" s="13">
        <v>1170</v>
      </c>
      <c r="AM11" s="12">
        <v>4</v>
      </c>
      <c r="AN11" s="13">
        <v>2169</v>
      </c>
      <c r="AO11" s="20"/>
      <c r="AP11" s="20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</row>
    <row r="12" spans="1:60" x14ac:dyDescent="0.25">
      <c r="A12" s="14" t="s">
        <v>22</v>
      </c>
      <c r="B12" s="20">
        <v>3</v>
      </c>
      <c r="C12" s="20">
        <v>2</v>
      </c>
      <c r="D12" s="20">
        <v>0</v>
      </c>
      <c r="E12" s="12">
        <v>5</v>
      </c>
      <c r="F12" s="20">
        <v>148</v>
      </c>
      <c r="G12" s="20">
        <v>165</v>
      </c>
      <c r="H12" s="20">
        <v>1</v>
      </c>
      <c r="I12" s="12">
        <v>314</v>
      </c>
      <c r="J12" s="20">
        <v>133</v>
      </c>
      <c r="K12" s="20">
        <v>214</v>
      </c>
      <c r="L12" s="20">
        <v>0</v>
      </c>
      <c r="M12" s="12">
        <v>347</v>
      </c>
      <c r="N12" s="12">
        <v>0</v>
      </c>
      <c r="O12" s="12">
        <v>0</v>
      </c>
      <c r="P12" s="12">
        <v>0</v>
      </c>
      <c r="Q12" s="23">
        <v>113</v>
      </c>
      <c r="R12" s="12">
        <v>202</v>
      </c>
      <c r="S12" s="12">
        <v>0</v>
      </c>
      <c r="T12" s="12">
        <v>315</v>
      </c>
      <c r="U12" s="12">
        <v>172</v>
      </c>
      <c r="V12" s="12">
        <v>121</v>
      </c>
      <c r="W12" s="12">
        <v>2</v>
      </c>
      <c r="X12" s="12">
        <v>295</v>
      </c>
      <c r="Y12" s="12">
        <v>70</v>
      </c>
      <c r="Z12" s="12">
        <v>69</v>
      </c>
      <c r="AA12" s="12">
        <v>4</v>
      </c>
      <c r="AB12" s="12">
        <v>143</v>
      </c>
      <c r="AC12" s="12">
        <v>22</v>
      </c>
      <c r="AD12" s="12">
        <v>36</v>
      </c>
      <c r="AE12" s="12">
        <v>0</v>
      </c>
      <c r="AF12" s="12">
        <v>58</v>
      </c>
      <c r="AG12" s="12">
        <v>367</v>
      </c>
      <c r="AH12" s="12">
        <v>430</v>
      </c>
      <c r="AI12" s="12">
        <v>1</v>
      </c>
      <c r="AJ12" s="12">
        <v>798</v>
      </c>
      <c r="AK12" s="13">
        <v>1028</v>
      </c>
      <c r="AL12" s="13">
        <v>1239</v>
      </c>
      <c r="AM12" s="12">
        <v>8</v>
      </c>
      <c r="AN12" s="13">
        <v>2275</v>
      </c>
      <c r="AO12" s="20"/>
      <c r="AP12" s="20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</row>
    <row r="13" spans="1:60" x14ac:dyDescent="0.25">
      <c r="A13" s="14" t="s">
        <v>23</v>
      </c>
      <c r="B13" s="20">
        <v>2</v>
      </c>
      <c r="C13" s="20">
        <v>2</v>
      </c>
      <c r="D13" s="20">
        <v>0</v>
      </c>
      <c r="E13" s="12">
        <v>4</v>
      </c>
      <c r="F13" s="20">
        <v>110</v>
      </c>
      <c r="G13" s="20">
        <v>150</v>
      </c>
      <c r="H13" s="20">
        <v>0</v>
      </c>
      <c r="I13" s="12">
        <v>260</v>
      </c>
      <c r="J13" s="20">
        <v>92</v>
      </c>
      <c r="K13" s="20">
        <v>189</v>
      </c>
      <c r="L13" s="20">
        <v>1</v>
      </c>
      <c r="M13" s="12">
        <v>282</v>
      </c>
      <c r="N13" s="12">
        <v>0</v>
      </c>
      <c r="O13" s="12">
        <v>0</v>
      </c>
      <c r="P13" s="12">
        <v>0</v>
      </c>
      <c r="Q13" s="23">
        <v>97</v>
      </c>
      <c r="R13" s="12">
        <v>152</v>
      </c>
      <c r="S13" s="12">
        <v>0</v>
      </c>
      <c r="T13" s="12">
        <v>249</v>
      </c>
      <c r="U13" s="12">
        <v>119</v>
      </c>
      <c r="V13" s="12">
        <v>91</v>
      </c>
      <c r="W13" s="12">
        <v>1</v>
      </c>
      <c r="X13" s="12">
        <v>211</v>
      </c>
      <c r="Y13" s="12">
        <v>71</v>
      </c>
      <c r="Z13" s="12">
        <v>67</v>
      </c>
      <c r="AA13" s="12">
        <v>0</v>
      </c>
      <c r="AB13" s="12">
        <v>138</v>
      </c>
      <c r="AC13" s="12">
        <v>18</v>
      </c>
      <c r="AD13" s="12">
        <v>24</v>
      </c>
      <c r="AE13" s="12">
        <v>0</v>
      </c>
      <c r="AF13" s="12">
        <v>42</v>
      </c>
      <c r="AG13" s="12">
        <v>367</v>
      </c>
      <c r="AH13" s="12">
        <v>407</v>
      </c>
      <c r="AI13" s="12">
        <v>1</v>
      </c>
      <c r="AJ13" s="12">
        <v>775</v>
      </c>
      <c r="AK13" s="12">
        <v>876</v>
      </c>
      <c r="AL13" s="13">
        <v>1082</v>
      </c>
      <c r="AM13" s="12">
        <v>3</v>
      </c>
      <c r="AN13" s="13">
        <v>1961</v>
      </c>
      <c r="AO13" s="20"/>
      <c r="AP13" s="20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</row>
    <row r="14" spans="1:60" x14ac:dyDescent="0.25">
      <c r="A14" s="14" t="s">
        <v>44</v>
      </c>
      <c r="B14" s="20">
        <v>0</v>
      </c>
      <c r="C14" s="20">
        <v>0</v>
      </c>
      <c r="D14" s="20">
        <v>0</v>
      </c>
      <c r="E14" s="12">
        <v>0</v>
      </c>
      <c r="F14" s="20">
        <v>2</v>
      </c>
      <c r="G14" s="20">
        <v>0</v>
      </c>
      <c r="H14" s="20">
        <v>0</v>
      </c>
      <c r="I14" s="12">
        <v>2</v>
      </c>
      <c r="J14" s="20">
        <v>0</v>
      </c>
      <c r="K14" s="20">
        <v>0</v>
      </c>
      <c r="L14" s="20">
        <v>0</v>
      </c>
      <c r="M14" s="12">
        <v>0</v>
      </c>
      <c r="N14" s="12">
        <v>0</v>
      </c>
      <c r="O14" s="12">
        <v>0</v>
      </c>
      <c r="P14" s="12">
        <v>0</v>
      </c>
      <c r="Q14" s="23">
        <v>2</v>
      </c>
      <c r="R14" s="12">
        <v>2</v>
      </c>
      <c r="S14" s="12">
        <v>0</v>
      </c>
      <c r="T14" s="12">
        <v>4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5</v>
      </c>
      <c r="AH14" s="12">
        <v>1</v>
      </c>
      <c r="AI14" s="12">
        <v>0</v>
      </c>
      <c r="AJ14" s="12">
        <v>6</v>
      </c>
      <c r="AK14" s="12">
        <v>9</v>
      </c>
      <c r="AL14" s="12">
        <v>3</v>
      </c>
      <c r="AM14" s="12">
        <v>0</v>
      </c>
      <c r="AN14" s="12">
        <v>12</v>
      </c>
      <c r="AO14" s="20"/>
      <c r="AP14" s="20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</row>
    <row r="15" spans="1:60" x14ac:dyDescent="0.25">
      <c r="A15" s="14" t="s">
        <v>31</v>
      </c>
      <c r="B15" s="20">
        <v>0</v>
      </c>
      <c r="C15" s="20">
        <v>0</v>
      </c>
      <c r="D15" s="20">
        <v>0</v>
      </c>
      <c r="E15" s="12">
        <v>0</v>
      </c>
      <c r="F15" s="12">
        <v>0</v>
      </c>
      <c r="G15" s="12">
        <v>0</v>
      </c>
      <c r="H15" s="20">
        <v>0</v>
      </c>
      <c r="I15" s="12">
        <v>0</v>
      </c>
      <c r="J15" s="20">
        <v>0</v>
      </c>
      <c r="K15" s="20">
        <v>0</v>
      </c>
      <c r="L15" s="20">
        <v>0</v>
      </c>
      <c r="M15" s="12">
        <v>0</v>
      </c>
      <c r="N15" s="12">
        <v>0</v>
      </c>
      <c r="O15" s="12">
        <v>0</v>
      </c>
      <c r="P15" s="12">
        <v>0</v>
      </c>
      <c r="Q15" s="23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1</v>
      </c>
      <c r="AH15" s="12">
        <v>0</v>
      </c>
      <c r="AI15" s="12">
        <v>0</v>
      </c>
      <c r="AJ15" s="12">
        <v>1</v>
      </c>
      <c r="AK15" s="12">
        <v>1</v>
      </c>
      <c r="AL15" s="12">
        <v>0</v>
      </c>
      <c r="AM15" s="12">
        <v>0</v>
      </c>
      <c r="AN15" s="12">
        <v>1</v>
      </c>
      <c r="AO15" s="20"/>
      <c r="AP15" s="20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</row>
    <row r="16" spans="1:60" x14ac:dyDescent="0.25">
      <c r="A16" s="21" t="s">
        <v>25</v>
      </c>
      <c r="B16" s="16">
        <v>0</v>
      </c>
      <c r="C16" s="16">
        <v>0</v>
      </c>
      <c r="D16" s="75">
        <v>0</v>
      </c>
      <c r="E16" s="16">
        <v>0</v>
      </c>
      <c r="F16" s="16">
        <v>8</v>
      </c>
      <c r="G16" s="16">
        <v>6</v>
      </c>
      <c r="H16" s="75">
        <v>0</v>
      </c>
      <c r="I16" s="16">
        <v>14</v>
      </c>
      <c r="J16" s="75">
        <v>9</v>
      </c>
      <c r="K16" s="75">
        <v>3</v>
      </c>
      <c r="L16" s="75">
        <v>0</v>
      </c>
      <c r="M16" s="16">
        <v>12</v>
      </c>
      <c r="N16" s="16">
        <v>0</v>
      </c>
      <c r="O16" s="16">
        <v>0</v>
      </c>
      <c r="P16" s="16">
        <v>0</v>
      </c>
      <c r="Q16" s="32">
        <v>10</v>
      </c>
      <c r="R16" s="16">
        <v>4</v>
      </c>
      <c r="S16" s="16">
        <v>0</v>
      </c>
      <c r="T16" s="16">
        <v>14</v>
      </c>
      <c r="U16" s="16">
        <v>13</v>
      </c>
      <c r="V16" s="16">
        <v>17</v>
      </c>
      <c r="W16" s="16">
        <v>0</v>
      </c>
      <c r="X16" s="16">
        <v>30</v>
      </c>
      <c r="Y16" s="16">
        <v>11</v>
      </c>
      <c r="Z16" s="16">
        <v>7</v>
      </c>
      <c r="AA16" s="16">
        <v>5</v>
      </c>
      <c r="AB16" s="16">
        <v>23</v>
      </c>
      <c r="AC16" s="16">
        <v>0</v>
      </c>
      <c r="AD16" s="16">
        <v>2</v>
      </c>
      <c r="AE16" s="16">
        <v>0</v>
      </c>
      <c r="AF16" s="16">
        <v>2</v>
      </c>
      <c r="AG16" s="16">
        <v>35</v>
      </c>
      <c r="AH16" s="16">
        <v>14</v>
      </c>
      <c r="AI16" s="16">
        <v>0</v>
      </c>
      <c r="AJ16" s="16">
        <v>49</v>
      </c>
      <c r="AK16" s="16">
        <v>86</v>
      </c>
      <c r="AL16" s="16">
        <v>53</v>
      </c>
      <c r="AM16" s="16">
        <v>5</v>
      </c>
      <c r="AN16" s="16">
        <v>144</v>
      </c>
      <c r="AO16" s="20"/>
      <c r="AP16" s="20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</row>
    <row r="17" spans="1:60" ht="15.75" x14ac:dyDescent="0.25">
      <c r="A17" s="69" t="s">
        <v>26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</row>
    <row r="18" spans="1:60" x14ac:dyDescent="0.25">
      <c r="A18" s="76" t="s">
        <v>60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</row>
    <row r="19" spans="1:60" x14ac:dyDescent="0.25">
      <c r="A19" s="14" t="s">
        <v>27</v>
      </c>
      <c r="B19" s="12">
        <v>0</v>
      </c>
      <c r="C19" s="12">
        <v>0</v>
      </c>
      <c r="D19" s="12">
        <v>0</v>
      </c>
      <c r="E19" s="12">
        <v>0</v>
      </c>
      <c r="F19" s="12">
        <v>7</v>
      </c>
      <c r="G19" s="12">
        <v>15</v>
      </c>
      <c r="H19" s="12">
        <v>0</v>
      </c>
      <c r="I19" s="12">
        <v>22</v>
      </c>
      <c r="J19" s="12">
        <v>9</v>
      </c>
      <c r="K19" s="12">
        <v>43</v>
      </c>
      <c r="L19" s="12">
        <v>0</v>
      </c>
      <c r="M19" s="12">
        <v>52</v>
      </c>
      <c r="N19" s="12">
        <v>0</v>
      </c>
      <c r="O19" s="12">
        <v>0</v>
      </c>
      <c r="P19" s="12">
        <v>0</v>
      </c>
      <c r="Q19" s="23">
        <v>14</v>
      </c>
      <c r="R19" s="12">
        <v>31</v>
      </c>
      <c r="S19" s="12">
        <v>0</v>
      </c>
      <c r="T19" s="12">
        <v>45</v>
      </c>
      <c r="U19" s="12">
        <v>81</v>
      </c>
      <c r="V19" s="12">
        <v>81</v>
      </c>
      <c r="W19" s="12">
        <v>0</v>
      </c>
      <c r="X19" s="12">
        <v>162</v>
      </c>
      <c r="Y19" s="12">
        <v>5</v>
      </c>
      <c r="Z19" s="12">
        <v>24</v>
      </c>
      <c r="AA19" s="12">
        <v>0</v>
      </c>
      <c r="AB19" s="12">
        <v>29</v>
      </c>
      <c r="AC19" s="12">
        <v>6</v>
      </c>
      <c r="AD19" s="12">
        <v>16</v>
      </c>
      <c r="AE19" s="12">
        <v>0</v>
      </c>
      <c r="AF19" s="12">
        <v>22</v>
      </c>
      <c r="AG19" s="12">
        <v>74</v>
      </c>
      <c r="AH19" s="12">
        <v>188</v>
      </c>
      <c r="AI19" s="12">
        <v>0</v>
      </c>
      <c r="AJ19" s="12">
        <v>262</v>
      </c>
      <c r="AK19" s="12">
        <v>196</v>
      </c>
      <c r="AL19" s="12">
        <v>398</v>
      </c>
      <c r="AM19" s="12">
        <v>0</v>
      </c>
      <c r="AN19" s="12">
        <v>594</v>
      </c>
      <c r="AO19" s="20"/>
      <c r="AP19" s="20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</row>
    <row r="20" spans="1:60" x14ac:dyDescent="0.25">
      <c r="A20" s="14" t="s">
        <v>28</v>
      </c>
      <c r="B20" s="12">
        <v>0</v>
      </c>
      <c r="C20" s="12">
        <v>0</v>
      </c>
      <c r="D20" s="12">
        <v>0</v>
      </c>
      <c r="E20" s="12">
        <v>0</v>
      </c>
      <c r="F20" s="12">
        <v>8</v>
      </c>
      <c r="G20" s="12">
        <v>25</v>
      </c>
      <c r="H20" s="12">
        <v>0</v>
      </c>
      <c r="I20" s="12">
        <v>33</v>
      </c>
      <c r="J20" s="12">
        <v>7</v>
      </c>
      <c r="K20" s="12">
        <v>34</v>
      </c>
      <c r="L20" s="12">
        <v>0</v>
      </c>
      <c r="M20" s="12">
        <v>41</v>
      </c>
      <c r="N20" s="12">
        <v>0</v>
      </c>
      <c r="O20" s="12">
        <v>0</v>
      </c>
      <c r="P20" s="12">
        <v>0</v>
      </c>
      <c r="Q20" s="23">
        <v>19</v>
      </c>
      <c r="R20" s="12">
        <v>31</v>
      </c>
      <c r="S20" s="12">
        <v>0</v>
      </c>
      <c r="T20" s="12">
        <v>50</v>
      </c>
      <c r="U20" s="12">
        <v>112</v>
      </c>
      <c r="V20" s="12">
        <v>133</v>
      </c>
      <c r="W20" s="12">
        <v>0</v>
      </c>
      <c r="X20" s="12">
        <v>245</v>
      </c>
      <c r="Y20" s="12">
        <v>13</v>
      </c>
      <c r="Z20" s="12">
        <v>13</v>
      </c>
      <c r="AA20" s="12">
        <v>0</v>
      </c>
      <c r="AB20" s="12">
        <v>26</v>
      </c>
      <c r="AC20" s="12">
        <v>4</v>
      </c>
      <c r="AD20" s="12">
        <v>14</v>
      </c>
      <c r="AE20" s="12">
        <v>0</v>
      </c>
      <c r="AF20" s="12">
        <v>18</v>
      </c>
      <c r="AG20" s="12">
        <v>119</v>
      </c>
      <c r="AH20" s="12">
        <v>248</v>
      </c>
      <c r="AI20" s="12">
        <v>0</v>
      </c>
      <c r="AJ20" s="12">
        <v>367</v>
      </c>
      <c r="AK20" s="12">
        <v>282</v>
      </c>
      <c r="AL20" s="12">
        <v>498</v>
      </c>
      <c r="AM20" s="12">
        <v>0</v>
      </c>
      <c r="AN20" s="12">
        <v>780</v>
      </c>
      <c r="AO20" s="20"/>
      <c r="AP20" s="20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</row>
    <row r="21" spans="1:60" ht="15.75" customHeight="1" x14ac:dyDescent="0.25">
      <c r="A21" s="14" t="s">
        <v>29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3</v>
      </c>
      <c r="L21" s="12">
        <v>0</v>
      </c>
      <c r="M21" s="12">
        <v>4</v>
      </c>
      <c r="N21" s="12">
        <v>0</v>
      </c>
      <c r="O21" s="12">
        <v>0</v>
      </c>
      <c r="P21" s="12">
        <v>0</v>
      </c>
      <c r="Q21" s="23">
        <v>1</v>
      </c>
      <c r="R21" s="12">
        <v>2</v>
      </c>
      <c r="S21" s="12">
        <v>0</v>
      </c>
      <c r="T21" s="12">
        <v>3</v>
      </c>
      <c r="U21" s="12">
        <v>7</v>
      </c>
      <c r="V21" s="12">
        <v>14</v>
      </c>
      <c r="W21" s="12">
        <v>0</v>
      </c>
      <c r="X21" s="12">
        <v>21</v>
      </c>
      <c r="Y21" s="12">
        <v>1</v>
      </c>
      <c r="Z21" s="12">
        <v>3</v>
      </c>
      <c r="AA21" s="12">
        <v>0</v>
      </c>
      <c r="AB21" s="12">
        <v>4</v>
      </c>
      <c r="AC21" s="12">
        <v>0</v>
      </c>
      <c r="AD21" s="12">
        <v>0</v>
      </c>
      <c r="AE21" s="12">
        <v>0</v>
      </c>
      <c r="AF21" s="12">
        <v>0</v>
      </c>
      <c r="AG21" s="12">
        <v>13</v>
      </c>
      <c r="AH21" s="12">
        <v>16</v>
      </c>
      <c r="AI21" s="12">
        <v>0</v>
      </c>
      <c r="AJ21" s="12">
        <v>29</v>
      </c>
      <c r="AK21" s="12">
        <v>23</v>
      </c>
      <c r="AL21" s="12">
        <v>38</v>
      </c>
      <c r="AM21" s="12">
        <v>0</v>
      </c>
      <c r="AN21" s="12">
        <v>61</v>
      </c>
      <c r="AO21" s="20"/>
      <c r="AP21" s="20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</row>
    <row r="22" spans="1:60" ht="15.75" customHeight="1" x14ac:dyDescent="0.25">
      <c r="A22" s="45" t="s">
        <v>61</v>
      </c>
      <c r="B22" s="18">
        <v>8</v>
      </c>
      <c r="C22" s="18">
        <v>10</v>
      </c>
      <c r="D22" s="18">
        <v>0</v>
      </c>
      <c r="E22" s="18">
        <v>18</v>
      </c>
      <c r="F22" s="18">
        <v>651</v>
      </c>
      <c r="G22" s="18">
        <v>688</v>
      </c>
      <c r="H22" s="18">
        <v>2</v>
      </c>
      <c r="I22" s="19">
        <v>1341</v>
      </c>
      <c r="J22" s="18">
        <v>540</v>
      </c>
      <c r="K22" s="18">
        <v>923</v>
      </c>
      <c r="L22" s="18">
        <v>1</v>
      </c>
      <c r="M22" s="19">
        <v>1464</v>
      </c>
      <c r="N22" s="18">
        <v>1</v>
      </c>
      <c r="O22" s="18">
        <v>1</v>
      </c>
      <c r="P22" s="18">
        <v>2</v>
      </c>
      <c r="Q22" s="18">
        <v>560</v>
      </c>
      <c r="R22" s="18">
        <v>899</v>
      </c>
      <c r="S22" s="18">
        <v>0</v>
      </c>
      <c r="T22" s="19">
        <v>1459</v>
      </c>
      <c r="U22" s="19">
        <v>1025</v>
      </c>
      <c r="V22" s="18">
        <v>756</v>
      </c>
      <c r="W22" s="18">
        <v>3</v>
      </c>
      <c r="X22" s="19">
        <v>1784</v>
      </c>
      <c r="Y22" s="18">
        <v>250</v>
      </c>
      <c r="Z22" s="18">
        <v>251</v>
      </c>
      <c r="AA22" s="18">
        <v>14</v>
      </c>
      <c r="AB22" s="18">
        <v>515</v>
      </c>
      <c r="AC22" s="18">
        <v>116</v>
      </c>
      <c r="AD22" s="18">
        <v>188</v>
      </c>
      <c r="AE22" s="18">
        <v>0</v>
      </c>
      <c r="AF22" s="18">
        <v>304</v>
      </c>
      <c r="AG22" s="19">
        <v>1717</v>
      </c>
      <c r="AH22" s="19">
        <v>2112</v>
      </c>
      <c r="AI22" s="18">
        <v>2</v>
      </c>
      <c r="AJ22" s="19">
        <v>3831</v>
      </c>
      <c r="AK22" s="19">
        <v>4868</v>
      </c>
      <c r="AL22" s="19">
        <v>5828</v>
      </c>
      <c r="AM22" s="18">
        <v>22</v>
      </c>
      <c r="AN22" s="19">
        <v>10718</v>
      </c>
      <c r="AO22" s="57"/>
      <c r="AP22" s="57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ht="15.75" customHeight="1" x14ac:dyDescent="0.25">
      <c r="A23" s="76" t="s">
        <v>62</v>
      </c>
      <c r="B23" s="12"/>
      <c r="C23" s="12"/>
      <c r="D23" s="12"/>
      <c r="E23" s="12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</row>
    <row r="24" spans="1:60" ht="15.75" customHeight="1" x14ac:dyDescent="0.25">
      <c r="A24" s="69" t="s">
        <v>18</v>
      </c>
      <c r="B24" s="12"/>
      <c r="C24" s="12"/>
      <c r="D24" s="12"/>
      <c r="E24" s="12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</row>
    <row r="25" spans="1:60" ht="15.75" customHeight="1" x14ac:dyDescent="0.25">
      <c r="A25" s="73" t="s">
        <v>60</v>
      </c>
      <c r="B25" s="12"/>
      <c r="C25" s="12"/>
      <c r="D25" s="12"/>
      <c r="E25" s="12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</row>
    <row r="26" spans="1:60" ht="15.75" customHeight="1" x14ac:dyDescent="0.25">
      <c r="A26" s="11" t="s">
        <v>19</v>
      </c>
      <c r="B26" s="20">
        <v>0</v>
      </c>
      <c r="C26" s="20">
        <v>0</v>
      </c>
      <c r="D26" s="20">
        <v>0</v>
      </c>
      <c r="E26" s="20">
        <v>0</v>
      </c>
      <c r="F26" s="20">
        <v>3</v>
      </c>
      <c r="G26" s="20">
        <v>2</v>
      </c>
      <c r="H26" s="20">
        <v>0</v>
      </c>
      <c r="I26" s="20">
        <v>5</v>
      </c>
      <c r="J26" s="20">
        <v>2</v>
      </c>
      <c r="K26" s="20">
        <v>1</v>
      </c>
      <c r="L26" s="20">
        <v>0</v>
      </c>
      <c r="M26" s="20">
        <v>3</v>
      </c>
      <c r="N26" s="20">
        <v>0</v>
      </c>
      <c r="O26" s="20">
        <v>0</v>
      </c>
      <c r="P26" s="20">
        <v>0</v>
      </c>
      <c r="Q26" s="23">
        <v>5</v>
      </c>
      <c r="R26" s="20">
        <v>5</v>
      </c>
      <c r="S26" s="20">
        <v>0</v>
      </c>
      <c r="T26" s="20">
        <v>10</v>
      </c>
      <c r="U26" s="20">
        <v>46</v>
      </c>
      <c r="V26" s="20">
        <v>25</v>
      </c>
      <c r="W26" s="20">
        <v>1</v>
      </c>
      <c r="X26" s="20">
        <v>72</v>
      </c>
      <c r="Y26" s="20">
        <v>1</v>
      </c>
      <c r="Z26" s="20">
        <v>0</v>
      </c>
      <c r="AA26" s="20">
        <v>0</v>
      </c>
      <c r="AB26" s="20">
        <v>1</v>
      </c>
      <c r="AC26" s="20">
        <v>2</v>
      </c>
      <c r="AD26" s="20">
        <v>0</v>
      </c>
      <c r="AE26" s="20">
        <v>0</v>
      </c>
      <c r="AF26" s="20">
        <v>2</v>
      </c>
      <c r="AG26" s="20">
        <v>9</v>
      </c>
      <c r="AH26" s="20">
        <v>6</v>
      </c>
      <c r="AI26" s="20">
        <v>0</v>
      </c>
      <c r="AJ26" s="20">
        <v>15</v>
      </c>
      <c r="AK26" s="20">
        <v>68</v>
      </c>
      <c r="AL26" s="20">
        <v>39</v>
      </c>
      <c r="AM26" s="20">
        <v>1</v>
      </c>
      <c r="AN26" s="20">
        <v>108</v>
      </c>
      <c r="AO26" s="20"/>
      <c r="AP26" s="20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</row>
    <row r="27" spans="1:60" ht="15.75" customHeight="1" x14ac:dyDescent="0.25">
      <c r="A27" s="14" t="s">
        <v>20</v>
      </c>
      <c r="B27" s="12">
        <v>0</v>
      </c>
      <c r="C27" s="12">
        <v>0</v>
      </c>
      <c r="D27" s="20">
        <v>0</v>
      </c>
      <c r="E27" s="12">
        <v>0</v>
      </c>
      <c r="F27" s="12">
        <v>15</v>
      </c>
      <c r="G27" s="12">
        <v>9</v>
      </c>
      <c r="H27" s="20">
        <v>0</v>
      </c>
      <c r="I27" s="12">
        <v>24</v>
      </c>
      <c r="J27" s="12">
        <v>18</v>
      </c>
      <c r="K27" s="12">
        <v>34</v>
      </c>
      <c r="L27" s="20">
        <v>0</v>
      </c>
      <c r="M27" s="12">
        <v>52</v>
      </c>
      <c r="N27" s="20">
        <v>0</v>
      </c>
      <c r="O27" s="20">
        <v>0</v>
      </c>
      <c r="P27" s="12">
        <v>0</v>
      </c>
      <c r="Q27" s="23">
        <v>17</v>
      </c>
      <c r="R27" s="12">
        <v>31</v>
      </c>
      <c r="S27" s="20">
        <v>0</v>
      </c>
      <c r="T27" s="20">
        <v>48</v>
      </c>
      <c r="U27" s="12">
        <v>29</v>
      </c>
      <c r="V27" s="12">
        <v>7</v>
      </c>
      <c r="W27" s="20">
        <v>0</v>
      </c>
      <c r="X27" s="12">
        <v>36</v>
      </c>
      <c r="Y27" s="12">
        <v>6</v>
      </c>
      <c r="Z27" s="12">
        <v>4</v>
      </c>
      <c r="AA27" s="20">
        <v>0</v>
      </c>
      <c r="AB27" s="12">
        <v>10</v>
      </c>
      <c r="AC27" s="12">
        <v>2</v>
      </c>
      <c r="AD27" s="12">
        <v>7</v>
      </c>
      <c r="AE27" s="20">
        <v>0</v>
      </c>
      <c r="AF27" s="20">
        <v>9</v>
      </c>
      <c r="AG27" s="12">
        <v>43</v>
      </c>
      <c r="AH27" s="12">
        <v>23</v>
      </c>
      <c r="AI27" s="12">
        <v>0</v>
      </c>
      <c r="AJ27" s="12">
        <v>66</v>
      </c>
      <c r="AK27" s="20">
        <v>130</v>
      </c>
      <c r="AL27" s="20">
        <v>115</v>
      </c>
      <c r="AM27" s="20">
        <v>0</v>
      </c>
      <c r="AN27" s="12">
        <v>245</v>
      </c>
      <c r="AO27" s="20"/>
      <c r="AP27" s="20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</row>
    <row r="28" spans="1:60" ht="15.75" customHeight="1" x14ac:dyDescent="0.25">
      <c r="A28" s="14" t="s">
        <v>21</v>
      </c>
      <c r="B28" s="12">
        <v>0</v>
      </c>
      <c r="C28" s="12">
        <v>1</v>
      </c>
      <c r="D28" s="20">
        <v>0</v>
      </c>
      <c r="E28" s="12">
        <v>1</v>
      </c>
      <c r="F28" s="12">
        <v>23</v>
      </c>
      <c r="G28" s="12">
        <v>24</v>
      </c>
      <c r="H28" s="20">
        <v>0</v>
      </c>
      <c r="I28" s="12">
        <v>47</v>
      </c>
      <c r="J28" s="12">
        <v>53</v>
      </c>
      <c r="K28" s="12">
        <v>58</v>
      </c>
      <c r="L28" s="20">
        <v>0</v>
      </c>
      <c r="M28" s="12">
        <v>111</v>
      </c>
      <c r="N28" s="20">
        <v>0</v>
      </c>
      <c r="O28" s="20">
        <v>0</v>
      </c>
      <c r="P28" s="12">
        <v>0</v>
      </c>
      <c r="Q28" s="23">
        <v>33</v>
      </c>
      <c r="R28" s="12">
        <v>48</v>
      </c>
      <c r="S28" s="20">
        <v>0</v>
      </c>
      <c r="T28" s="20">
        <v>81</v>
      </c>
      <c r="U28" s="12">
        <v>7</v>
      </c>
      <c r="V28" s="12">
        <v>7</v>
      </c>
      <c r="W28" s="20">
        <v>0</v>
      </c>
      <c r="X28" s="12">
        <v>14</v>
      </c>
      <c r="Y28" s="12">
        <v>14</v>
      </c>
      <c r="Z28" s="12">
        <v>25</v>
      </c>
      <c r="AA28" s="20">
        <v>0</v>
      </c>
      <c r="AB28" s="12">
        <v>39</v>
      </c>
      <c r="AC28" s="12">
        <v>7</v>
      </c>
      <c r="AD28" s="12">
        <v>9</v>
      </c>
      <c r="AE28" s="20">
        <v>0</v>
      </c>
      <c r="AF28" s="20">
        <v>16</v>
      </c>
      <c r="AG28" s="12">
        <v>69</v>
      </c>
      <c r="AH28" s="12">
        <v>82</v>
      </c>
      <c r="AI28" s="12">
        <v>1</v>
      </c>
      <c r="AJ28" s="12">
        <v>152</v>
      </c>
      <c r="AK28" s="20">
        <v>206</v>
      </c>
      <c r="AL28" s="20">
        <v>254</v>
      </c>
      <c r="AM28" s="20">
        <v>1</v>
      </c>
      <c r="AN28" s="12">
        <v>461</v>
      </c>
      <c r="AO28" s="20"/>
      <c r="AP28" s="20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1:60" ht="15.75" customHeight="1" x14ac:dyDescent="0.25">
      <c r="A29" s="14" t="s">
        <v>22</v>
      </c>
      <c r="B29" s="12">
        <v>0</v>
      </c>
      <c r="C29" s="12">
        <v>0</v>
      </c>
      <c r="D29" s="20">
        <v>0</v>
      </c>
      <c r="E29" s="12">
        <v>0</v>
      </c>
      <c r="F29" s="12">
        <v>45</v>
      </c>
      <c r="G29" s="12">
        <v>27</v>
      </c>
      <c r="H29" s="20">
        <v>0</v>
      </c>
      <c r="I29" s="12">
        <v>72</v>
      </c>
      <c r="J29" s="12">
        <v>66</v>
      </c>
      <c r="K29" s="12">
        <v>107</v>
      </c>
      <c r="L29" s="20">
        <v>0</v>
      </c>
      <c r="M29" s="12">
        <v>173</v>
      </c>
      <c r="N29" s="20">
        <v>0</v>
      </c>
      <c r="O29" s="20">
        <v>0</v>
      </c>
      <c r="P29" s="12">
        <v>0</v>
      </c>
      <c r="Q29" s="23">
        <v>43</v>
      </c>
      <c r="R29" s="12">
        <v>78</v>
      </c>
      <c r="S29" s="20">
        <v>1</v>
      </c>
      <c r="T29" s="20">
        <v>122</v>
      </c>
      <c r="U29" s="12">
        <v>3</v>
      </c>
      <c r="V29" s="12">
        <v>5</v>
      </c>
      <c r="W29" s="20">
        <v>1</v>
      </c>
      <c r="X29" s="12">
        <v>9</v>
      </c>
      <c r="Y29" s="12">
        <v>45</v>
      </c>
      <c r="Z29" s="12">
        <v>40</v>
      </c>
      <c r="AA29" s="20">
        <v>2</v>
      </c>
      <c r="AB29" s="12">
        <v>87</v>
      </c>
      <c r="AC29" s="12">
        <v>8</v>
      </c>
      <c r="AD29" s="12">
        <v>13</v>
      </c>
      <c r="AE29" s="20">
        <v>0</v>
      </c>
      <c r="AF29" s="20">
        <v>21</v>
      </c>
      <c r="AG29" s="12">
        <v>120</v>
      </c>
      <c r="AH29" s="12">
        <v>138</v>
      </c>
      <c r="AI29" s="12">
        <v>0</v>
      </c>
      <c r="AJ29" s="12">
        <v>258</v>
      </c>
      <c r="AK29" s="20">
        <v>330</v>
      </c>
      <c r="AL29" s="20">
        <v>408</v>
      </c>
      <c r="AM29" s="20">
        <v>4</v>
      </c>
      <c r="AN29" s="12">
        <v>742</v>
      </c>
      <c r="AO29" s="20"/>
      <c r="AP29" s="20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</row>
    <row r="30" spans="1:60" ht="15.75" customHeight="1" x14ac:dyDescent="0.25">
      <c r="A30" s="14" t="s">
        <v>23</v>
      </c>
      <c r="B30" s="12">
        <v>0</v>
      </c>
      <c r="C30" s="12">
        <v>7</v>
      </c>
      <c r="D30" s="20">
        <v>0</v>
      </c>
      <c r="E30" s="12">
        <v>7</v>
      </c>
      <c r="F30" s="12">
        <v>67</v>
      </c>
      <c r="G30" s="12">
        <v>72</v>
      </c>
      <c r="H30" s="20">
        <v>2</v>
      </c>
      <c r="I30" s="12">
        <v>141</v>
      </c>
      <c r="J30" s="12">
        <v>111</v>
      </c>
      <c r="K30" s="12">
        <v>190</v>
      </c>
      <c r="L30" s="20">
        <v>0</v>
      </c>
      <c r="M30" s="12">
        <v>301</v>
      </c>
      <c r="N30" s="20">
        <v>0</v>
      </c>
      <c r="O30" s="20">
        <v>0</v>
      </c>
      <c r="P30" s="12">
        <v>0</v>
      </c>
      <c r="Q30" s="23">
        <v>59</v>
      </c>
      <c r="R30" s="12">
        <v>96</v>
      </c>
      <c r="S30" s="20">
        <v>3</v>
      </c>
      <c r="T30" s="20">
        <v>158</v>
      </c>
      <c r="U30" s="12">
        <v>30</v>
      </c>
      <c r="V30" s="12">
        <v>16</v>
      </c>
      <c r="W30" s="20">
        <v>0</v>
      </c>
      <c r="X30" s="12">
        <v>46</v>
      </c>
      <c r="Y30" s="12">
        <v>42</v>
      </c>
      <c r="Z30" s="12">
        <v>79</v>
      </c>
      <c r="AA30" s="20">
        <v>0</v>
      </c>
      <c r="AB30" s="12">
        <v>121</v>
      </c>
      <c r="AC30" s="12">
        <v>17</v>
      </c>
      <c r="AD30" s="12">
        <v>23</v>
      </c>
      <c r="AE30" s="12">
        <v>1</v>
      </c>
      <c r="AF30" s="20">
        <v>41</v>
      </c>
      <c r="AG30" s="12">
        <v>250</v>
      </c>
      <c r="AH30" s="12">
        <v>369</v>
      </c>
      <c r="AI30" s="12">
        <v>0</v>
      </c>
      <c r="AJ30" s="12">
        <v>619</v>
      </c>
      <c r="AK30" s="20">
        <v>576</v>
      </c>
      <c r="AL30" s="20">
        <v>852</v>
      </c>
      <c r="AM30" s="20">
        <v>6</v>
      </c>
      <c r="AN30" s="13">
        <v>1434</v>
      </c>
      <c r="AO30" s="20"/>
      <c r="AP30" s="20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ht="15.75" customHeight="1" x14ac:dyDescent="0.25">
      <c r="A31" s="14" t="s">
        <v>44</v>
      </c>
      <c r="B31" s="12">
        <v>0</v>
      </c>
      <c r="C31" s="12">
        <v>0</v>
      </c>
      <c r="D31" s="20">
        <v>0</v>
      </c>
      <c r="E31" s="12">
        <v>0</v>
      </c>
      <c r="F31" s="12">
        <v>0</v>
      </c>
      <c r="G31" s="12">
        <v>0</v>
      </c>
      <c r="H31" s="20">
        <v>0</v>
      </c>
      <c r="I31" s="12">
        <v>0</v>
      </c>
      <c r="J31" s="12">
        <v>2</v>
      </c>
      <c r="K31" s="12">
        <v>1</v>
      </c>
      <c r="L31" s="20">
        <v>0</v>
      </c>
      <c r="M31" s="12">
        <v>3</v>
      </c>
      <c r="N31" s="20">
        <v>0</v>
      </c>
      <c r="O31" s="20">
        <v>0</v>
      </c>
      <c r="P31" s="12">
        <v>0</v>
      </c>
      <c r="Q31" s="23">
        <v>0</v>
      </c>
      <c r="R31" s="12">
        <v>1</v>
      </c>
      <c r="S31" s="20">
        <v>0</v>
      </c>
      <c r="T31" s="20">
        <v>1</v>
      </c>
      <c r="U31" s="12">
        <v>0</v>
      </c>
      <c r="V31" s="12">
        <v>0</v>
      </c>
      <c r="W31" s="20">
        <v>0</v>
      </c>
      <c r="X31" s="12">
        <v>0</v>
      </c>
      <c r="Y31" s="12">
        <v>0</v>
      </c>
      <c r="Z31" s="12">
        <v>0</v>
      </c>
      <c r="AA31" s="20">
        <v>0</v>
      </c>
      <c r="AB31" s="12">
        <v>0</v>
      </c>
      <c r="AC31" s="12">
        <v>0</v>
      </c>
      <c r="AD31" s="12">
        <v>0</v>
      </c>
      <c r="AE31" s="12">
        <v>0</v>
      </c>
      <c r="AF31" s="20">
        <v>0</v>
      </c>
      <c r="AG31" s="12">
        <v>2</v>
      </c>
      <c r="AH31" s="12">
        <v>2</v>
      </c>
      <c r="AI31" s="12">
        <v>0</v>
      </c>
      <c r="AJ31" s="12">
        <v>4</v>
      </c>
      <c r="AK31" s="20">
        <v>4</v>
      </c>
      <c r="AL31" s="20">
        <v>4</v>
      </c>
      <c r="AM31" s="20">
        <v>0</v>
      </c>
      <c r="AN31" s="12">
        <v>8</v>
      </c>
      <c r="AO31" s="20"/>
      <c r="AP31" s="20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</row>
    <row r="32" spans="1:60" ht="15.75" customHeight="1" x14ac:dyDescent="0.25">
      <c r="A32" s="14" t="s">
        <v>31</v>
      </c>
      <c r="B32" s="12">
        <v>0</v>
      </c>
      <c r="C32" s="12">
        <v>0</v>
      </c>
      <c r="D32" s="20">
        <v>0</v>
      </c>
      <c r="E32" s="12">
        <v>0</v>
      </c>
      <c r="F32" s="12">
        <v>1</v>
      </c>
      <c r="G32" s="12">
        <v>1</v>
      </c>
      <c r="H32" s="20">
        <v>0</v>
      </c>
      <c r="I32" s="12">
        <v>2</v>
      </c>
      <c r="J32" s="12">
        <v>1</v>
      </c>
      <c r="K32" s="12">
        <v>1</v>
      </c>
      <c r="L32" s="20">
        <v>0</v>
      </c>
      <c r="M32" s="12">
        <v>2</v>
      </c>
      <c r="N32" s="20">
        <v>0</v>
      </c>
      <c r="O32" s="20">
        <v>0</v>
      </c>
      <c r="P32" s="12">
        <v>0</v>
      </c>
      <c r="Q32" s="23">
        <v>0</v>
      </c>
      <c r="R32" s="12">
        <v>1</v>
      </c>
      <c r="S32" s="20">
        <v>0</v>
      </c>
      <c r="T32" s="20">
        <v>1</v>
      </c>
      <c r="U32" s="12">
        <v>0</v>
      </c>
      <c r="V32" s="12">
        <v>0</v>
      </c>
      <c r="W32" s="20">
        <v>0</v>
      </c>
      <c r="X32" s="12">
        <v>0</v>
      </c>
      <c r="Y32" s="12">
        <v>21</v>
      </c>
      <c r="Z32" s="12">
        <v>33</v>
      </c>
      <c r="AA32" s="20">
        <v>6</v>
      </c>
      <c r="AB32" s="12">
        <v>60</v>
      </c>
      <c r="AC32" s="12">
        <v>0</v>
      </c>
      <c r="AD32" s="12">
        <v>1</v>
      </c>
      <c r="AE32" s="12">
        <v>0</v>
      </c>
      <c r="AF32" s="20">
        <v>1</v>
      </c>
      <c r="AG32" s="12">
        <v>4</v>
      </c>
      <c r="AH32" s="12">
        <v>3</v>
      </c>
      <c r="AI32" s="12">
        <v>0</v>
      </c>
      <c r="AJ32" s="12">
        <v>7</v>
      </c>
      <c r="AK32" s="20">
        <v>27</v>
      </c>
      <c r="AL32" s="20">
        <v>40</v>
      </c>
      <c r="AM32" s="20">
        <v>6</v>
      </c>
      <c r="AN32" s="12">
        <v>73</v>
      </c>
      <c r="AO32" s="20"/>
      <c r="AP32" s="20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</row>
    <row r="33" spans="1:60" ht="15.75" customHeight="1" x14ac:dyDescent="0.25">
      <c r="A33" s="21" t="s">
        <v>53</v>
      </c>
      <c r="B33" s="16">
        <v>0</v>
      </c>
      <c r="C33" s="16"/>
      <c r="D33" s="75">
        <v>0</v>
      </c>
      <c r="E33" s="16">
        <v>0</v>
      </c>
      <c r="F33" s="16">
        <v>11</v>
      </c>
      <c r="G33" s="16">
        <v>2</v>
      </c>
      <c r="H33" s="75">
        <v>0</v>
      </c>
      <c r="I33" s="16">
        <v>13</v>
      </c>
      <c r="J33" s="16">
        <v>20</v>
      </c>
      <c r="K33" s="16">
        <v>15</v>
      </c>
      <c r="L33" s="75">
        <v>0</v>
      </c>
      <c r="M33" s="16">
        <v>35</v>
      </c>
      <c r="N33" s="75">
        <v>0</v>
      </c>
      <c r="O33" s="75">
        <v>0</v>
      </c>
      <c r="P33" s="16">
        <v>0</v>
      </c>
      <c r="Q33" s="32">
        <v>8</v>
      </c>
      <c r="R33" s="16">
        <v>6</v>
      </c>
      <c r="S33" s="75">
        <v>0</v>
      </c>
      <c r="T33" s="75">
        <v>14</v>
      </c>
      <c r="U33" s="16">
        <v>18</v>
      </c>
      <c r="V33" s="16">
        <v>17</v>
      </c>
      <c r="W33" s="16">
        <v>2</v>
      </c>
      <c r="X33" s="16">
        <v>37</v>
      </c>
      <c r="Y33" s="16">
        <v>154</v>
      </c>
      <c r="Z33" s="16">
        <v>120</v>
      </c>
      <c r="AA33" s="75">
        <v>26</v>
      </c>
      <c r="AB33" s="16">
        <v>300</v>
      </c>
      <c r="AC33" s="16">
        <v>1</v>
      </c>
      <c r="AD33" s="16">
        <v>3</v>
      </c>
      <c r="AE33" s="16">
        <v>0</v>
      </c>
      <c r="AF33" s="75">
        <v>4</v>
      </c>
      <c r="AG33" s="16">
        <v>62</v>
      </c>
      <c r="AH33" s="16">
        <v>27</v>
      </c>
      <c r="AI33" s="16">
        <v>1</v>
      </c>
      <c r="AJ33" s="16">
        <v>90</v>
      </c>
      <c r="AK33" s="75">
        <v>274</v>
      </c>
      <c r="AL33" s="75">
        <v>190</v>
      </c>
      <c r="AM33" s="75">
        <v>29</v>
      </c>
      <c r="AN33" s="16">
        <v>493</v>
      </c>
      <c r="AO33" s="20"/>
      <c r="AP33" s="20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</row>
    <row r="34" spans="1:60" ht="15.75" customHeight="1" x14ac:dyDescent="0.25">
      <c r="A34" s="69" t="s">
        <v>26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20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20"/>
      <c r="AP34" s="20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</row>
    <row r="35" spans="1:60" ht="15.75" customHeight="1" x14ac:dyDescent="0.25">
      <c r="A35" s="14" t="s">
        <v>27</v>
      </c>
      <c r="B35" s="12">
        <v>1</v>
      </c>
      <c r="C35" s="12">
        <v>0</v>
      </c>
      <c r="D35" s="12">
        <v>0</v>
      </c>
      <c r="E35" s="12">
        <v>1</v>
      </c>
      <c r="F35" s="12">
        <v>8</v>
      </c>
      <c r="G35" s="12">
        <v>16</v>
      </c>
      <c r="H35" s="12">
        <v>0</v>
      </c>
      <c r="I35" s="12">
        <v>24</v>
      </c>
      <c r="J35" s="12">
        <v>11</v>
      </c>
      <c r="K35" s="12">
        <v>38</v>
      </c>
      <c r="L35" s="12">
        <v>0</v>
      </c>
      <c r="M35" s="12">
        <v>49</v>
      </c>
      <c r="N35" s="12">
        <v>0</v>
      </c>
      <c r="O35" s="12">
        <v>0</v>
      </c>
      <c r="P35" s="12">
        <v>0</v>
      </c>
      <c r="Q35" s="20">
        <v>10</v>
      </c>
      <c r="R35" s="12">
        <v>25</v>
      </c>
      <c r="S35" s="12">
        <v>0</v>
      </c>
      <c r="T35" s="12">
        <v>35</v>
      </c>
      <c r="U35" s="12">
        <v>3</v>
      </c>
      <c r="V35" s="12">
        <v>4</v>
      </c>
      <c r="W35" s="12">
        <v>0</v>
      </c>
      <c r="X35" s="12">
        <v>7</v>
      </c>
      <c r="Y35" s="12">
        <v>8</v>
      </c>
      <c r="Z35" s="12">
        <v>15</v>
      </c>
      <c r="AA35" s="12">
        <v>0</v>
      </c>
      <c r="AB35" s="12">
        <v>23</v>
      </c>
      <c r="AC35" s="12">
        <v>4</v>
      </c>
      <c r="AD35" s="12">
        <v>10</v>
      </c>
      <c r="AE35" s="12">
        <v>0</v>
      </c>
      <c r="AF35" s="12">
        <v>14</v>
      </c>
      <c r="AG35" s="12">
        <v>91</v>
      </c>
      <c r="AH35" s="12">
        <v>218</v>
      </c>
      <c r="AI35" s="12">
        <v>0</v>
      </c>
      <c r="AJ35" s="12">
        <v>309</v>
      </c>
      <c r="AK35" s="12">
        <v>136</v>
      </c>
      <c r="AL35" s="12">
        <v>326</v>
      </c>
      <c r="AM35" s="12">
        <v>0</v>
      </c>
      <c r="AN35" s="12">
        <v>462</v>
      </c>
      <c r="AO35" s="20"/>
      <c r="AP35" s="20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</row>
    <row r="36" spans="1:60" ht="15.75" customHeight="1" x14ac:dyDescent="0.25">
      <c r="A36" s="14" t="s">
        <v>63</v>
      </c>
      <c r="B36" s="12">
        <v>0</v>
      </c>
      <c r="C36" s="12">
        <v>1</v>
      </c>
      <c r="D36" s="12">
        <v>0</v>
      </c>
      <c r="E36" s="12">
        <v>1</v>
      </c>
      <c r="F36" s="12">
        <v>40</v>
      </c>
      <c r="G36" s="12">
        <v>60</v>
      </c>
      <c r="H36" s="12">
        <v>0</v>
      </c>
      <c r="I36" s="12">
        <v>100</v>
      </c>
      <c r="J36" s="12">
        <v>38</v>
      </c>
      <c r="K36" s="12">
        <v>88</v>
      </c>
      <c r="L36" s="12">
        <v>1</v>
      </c>
      <c r="M36" s="12">
        <v>127</v>
      </c>
      <c r="N36" s="12">
        <v>0</v>
      </c>
      <c r="O36" s="12">
        <v>2</v>
      </c>
      <c r="P36" s="12">
        <v>2</v>
      </c>
      <c r="Q36" s="20">
        <v>26</v>
      </c>
      <c r="R36" s="12">
        <v>66</v>
      </c>
      <c r="S36" s="12">
        <v>0</v>
      </c>
      <c r="T36" s="12">
        <v>92</v>
      </c>
      <c r="U36" s="12">
        <v>34</v>
      </c>
      <c r="V36" s="12">
        <v>63</v>
      </c>
      <c r="W36" s="12">
        <v>0</v>
      </c>
      <c r="X36" s="12">
        <v>97</v>
      </c>
      <c r="Y36" s="12">
        <v>26</v>
      </c>
      <c r="Z36" s="12">
        <v>28</v>
      </c>
      <c r="AA36" s="12">
        <v>0</v>
      </c>
      <c r="AB36" s="12">
        <v>54</v>
      </c>
      <c r="AC36" s="12">
        <v>6</v>
      </c>
      <c r="AD36" s="12">
        <v>18</v>
      </c>
      <c r="AE36" s="12">
        <v>0</v>
      </c>
      <c r="AF36" s="12">
        <v>24</v>
      </c>
      <c r="AG36" s="12">
        <v>288</v>
      </c>
      <c r="AH36" s="12">
        <v>630</v>
      </c>
      <c r="AI36" s="12">
        <v>1</v>
      </c>
      <c r="AJ36" s="12">
        <v>919</v>
      </c>
      <c r="AK36" s="12">
        <v>458</v>
      </c>
      <c r="AL36" s="12">
        <v>956</v>
      </c>
      <c r="AM36" s="12">
        <v>2</v>
      </c>
      <c r="AN36" s="13">
        <v>1416</v>
      </c>
      <c r="AO36" s="20"/>
      <c r="AP36" s="20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60" ht="15.75" customHeight="1" x14ac:dyDescent="0.25">
      <c r="A37" s="14" t="s">
        <v>29</v>
      </c>
      <c r="B37" s="12">
        <v>0</v>
      </c>
      <c r="C37" s="12">
        <v>1</v>
      </c>
      <c r="D37" s="12">
        <v>0</v>
      </c>
      <c r="E37" s="12">
        <v>1</v>
      </c>
      <c r="F37" s="12">
        <v>10</v>
      </c>
      <c r="G37" s="12">
        <v>21</v>
      </c>
      <c r="H37" s="12">
        <v>0</v>
      </c>
      <c r="I37" s="12">
        <v>31</v>
      </c>
      <c r="J37" s="12">
        <v>13</v>
      </c>
      <c r="K37" s="12">
        <v>38</v>
      </c>
      <c r="L37" s="12">
        <v>0</v>
      </c>
      <c r="M37" s="12">
        <v>51</v>
      </c>
      <c r="N37" s="12">
        <v>0</v>
      </c>
      <c r="O37" s="12">
        <v>0</v>
      </c>
      <c r="P37" s="12">
        <v>0</v>
      </c>
      <c r="Q37" s="20">
        <v>10</v>
      </c>
      <c r="R37" s="12">
        <v>38</v>
      </c>
      <c r="S37" s="12">
        <v>0</v>
      </c>
      <c r="T37" s="12">
        <v>48</v>
      </c>
      <c r="U37" s="12">
        <v>37</v>
      </c>
      <c r="V37" s="12">
        <v>23</v>
      </c>
      <c r="W37" s="12">
        <v>0</v>
      </c>
      <c r="X37" s="12">
        <v>60</v>
      </c>
      <c r="Y37" s="12">
        <v>63</v>
      </c>
      <c r="Z37" s="12">
        <v>132</v>
      </c>
      <c r="AA37" s="12">
        <v>9</v>
      </c>
      <c r="AB37" s="12">
        <v>204</v>
      </c>
      <c r="AC37" s="12">
        <v>2</v>
      </c>
      <c r="AD37" s="12">
        <v>9</v>
      </c>
      <c r="AE37" s="12">
        <v>0</v>
      </c>
      <c r="AF37" s="12">
        <v>11</v>
      </c>
      <c r="AG37" s="12">
        <v>65</v>
      </c>
      <c r="AH37" s="12">
        <v>216</v>
      </c>
      <c r="AI37" s="12">
        <v>0</v>
      </c>
      <c r="AJ37" s="12">
        <v>281</v>
      </c>
      <c r="AK37" s="12">
        <v>200</v>
      </c>
      <c r="AL37" s="12">
        <v>478</v>
      </c>
      <c r="AM37" s="12">
        <v>9</v>
      </c>
      <c r="AN37" s="12">
        <v>687</v>
      </c>
      <c r="AO37" s="20"/>
      <c r="AP37" s="20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1:60" ht="15.75" customHeight="1" x14ac:dyDescent="0.25">
      <c r="A38" s="77" t="s">
        <v>64</v>
      </c>
      <c r="B38" s="18">
        <v>1</v>
      </c>
      <c r="C38" s="18">
        <v>10</v>
      </c>
      <c r="D38" s="18">
        <v>0</v>
      </c>
      <c r="E38" s="18">
        <v>11</v>
      </c>
      <c r="F38" s="18">
        <v>223</v>
      </c>
      <c r="G38" s="18">
        <v>234</v>
      </c>
      <c r="H38" s="18">
        <v>2</v>
      </c>
      <c r="I38" s="18">
        <v>459</v>
      </c>
      <c r="J38" s="18">
        <v>335</v>
      </c>
      <c r="K38" s="18">
        <v>571</v>
      </c>
      <c r="L38" s="18">
        <v>1</v>
      </c>
      <c r="M38" s="18">
        <v>907</v>
      </c>
      <c r="N38" s="18">
        <v>0</v>
      </c>
      <c r="O38" s="18">
        <v>2</v>
      </c>
      <c r="P38" s="18">
        <v>2</v>
      </c>
      <c r="Q38" s="18">
        <v>211</v>
      </c>
      <c r="R38" s="18">
        <v>395</v>
      </c>
      <c r="S38" s="18">
        <v>4</v>
      </c>
      <c r="T38" s="18">
        <v>610</v>
      </c>
      <c r="U38" s="18">
        <v>207</v>
      </c>
      <c r="V38" s="18">
        <v>167</v>
      </c>
      <c r="W38" s="18">
        <v>4</v>
      </c>
      <c r="X38" s="18">
        <v>378</v>
      </c>
      <c r="Y38" s="18">
        <v>380</v>
      </c>
      <c r="Z38" s="18">
        <v>476</v>
      </c>
      <c r="AA38" s="18">
        <v>43</v>
      </c>
      <c r="AB38" s="18">
        <v>899</v>
      </c>
      <c r="AC38" s="18">
        <v>49</v>
      </c>
      <c r="AD38" s="18">
        <v>93</v>
      </c>
      <c r="AE38" s="18">
        <v>1</v>
      </c>
      <c r="AF38" s="18">
        <v>143</v>
      </c>
      <c r="AG38" s="19">
        <v>1003</v>
      </c>
      <c r="AH38" s="19">
        <v>1714</v>
      </c>
      <c r="AI38" s="18">
        <v>3</v>
      </c>
      <c r="AJ38" s="19">
        <v>2720</v>
      </c>
      <c r="AK38" s="19">
        <v>2409</v>
      </c>
      <c r="AL38" s="19">
        <v>3662</v>
      </c>
      <c r="AM38" s="18">
        <v>58</v>
      </c>
      <c r="AN38" s="19">
        <v>6129</v>
      </c>
      <c r="AO38" s="57"/>
      <c r="AP38" s="57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 ht="15.75" customHeight="1" x14ac:dyDescent="0.25">
      <c r="A39" s="9" t="s">
        <v>32</v>
      </c>
      <c r="B39" s="10">
        <v>9</v>
      </c>
      <c r="C39" s="10">
        <v>20</v>
      </c>
      <c r="D39" s="10">
        <v>0</v>
      </c>
      <c r="E39" s="10">
        <v>29</v>
      </c>
      <c r="F39" s="10">
        <v>874</v>
      </c>
      <c r="G39" s="10">
        <v>922</v>
      </c>
      <c r="H39" s="10">
        <v>4</v>
      </c>
      <c r="I39" s="26">
        <v>1800</v>
      </c>
      <c r="J39" s="10">
        <v>875</v>
      </c>
      <c r="K39" s="26">
        <v>1494</v>
      </c>
      <c r="L39" s="10">
        <v>2</v>
      </c>
      <c r="M39" s="10">
        <v>2371</v>
      </c>
      <c r="N39" s="10">
        <v>1</v>
      </c>
      <c r="O39" s="10">
        <v>3</v>
      </c>
      <c r="P39" s="10">
        <v>4</v>
      </c>
      <c r="Q39" s="10">
        <v>771</v>
      </c>
      <c r="R39" s="26">
        <v>1294</v>
      </c>
      <c r="S39" s="10">
        <v>4</v>
      </c>
      <c r="T39" s="26">
        <v>2069</v>
      </c>
      <c r="U39" s="26">
        <v>1232</v>
      </c>
      <c r="V39" s="10">
        <v>923</v>
      </c>
      <c r="W39" s="10">
        <v>7</v>
      </c>
      <c r="X39" s="26">
        <v>2162</v>
      </c>
      <c r="Y39" s="10">
        <v>630</v>
      </c>
      <c r="Z39" s="10">
        <v>727</v>
      </c>
      <c r="AA39" s="10">
        <v>57</v>
      </c>
      <c r="AB39" s="26">
        <v>1414</v>
      </c>
      <c r="AC39" s="10">
        <v>165</v>
      </c>
      <c r="AD39" s="10">
        <v>281</v>
      </c>
      <c r="AE39" s="10">
        <v>1</v>
      </c>
      <c r="AF39" s="10">
        <v>447</v>
      </c>
      <c r="AG39" s="26">
        <v>2720</v>
      </c>
      <c r="AH39" s="26">
        <v>3826</v>
      </c>
      <c r="AI39" s="10">
        <v>5</v>
      </c>
      <c r="AJ39" s="26">
        <v>6551</v>
      </c>
      <c r="AK39" s="26">
        <v>7277</v>
      </c>
      <c r="AL39" s="26">
        <v>9490</v>
      </c>
      <c r="AM39" s="10">
        <v>80</v>
      </c>
      <c r="AN39" s="26">
        <v>16847</v>
      </c>
      <c r="AO39" s="57"/>
      <c r="AP39" s="57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 ht="15.75" customHeight="1" x14ac:dyDescent="0.25">
      <c r="A40" s="28" t="s">
        <v>65</v>
      </c>
      <c r="B40" s="66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</row>
    <row r="41" spans="1:60" ht="15.75" customHeight="1" x14ac:dyDescent="0.25">
      <c r="A41" s="6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</row>
    <row r="42" spans="1:60" ht="15.75" customHeight="1" x14ac:dyDescent="0.25">
      <c r="A42" s="6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</row>
    <row r="43" spans="1:60" ht="15.75" customHeight="1" x14ac:dyDescent="0.25">
      <c r="A43" s="6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</row>
    <row r="44" spans="1:60" ht="15.75" customHeight="1" x14ac:dyDescent="0.25">
      <c r="A44" s="6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1:60" ht="15.75" customHeight="1" x14ac:dyDescent="0.25">
      <c r="A45" s="6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</row>
    <row r="46" spans="1:60" ht="15.75" customHeight="1" x14ac:dyDescent="0.25">
      <c r="A46" s="6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</row>
    <row r="47" spans="1:60" ht="15.75" customHeight="1" x14ac:dyDescent="0.25">
      <c r="A47" s="68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</row>
    <row r="48" spans="1:60" ht="15.75" customHeight="1" x14ac:dyDescent="0.25">
      <c r="A48" s="6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</row>
    <row r="49" spans="1:60" ht="15.75" customHeight="1" x14ac:dyDescent="0.25">
      <c r="A49" s="6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</row>
    <row r="50" spans="1:60" ht="15.75" customHeight="1" x14ac:dyDescent="0.25">
      <c r="A50" s="6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</row>
    <row r="51" spans="1:60" ht="15.75" customHeight="1" x14ac:dyDescent="0.25">
      <c r="A51" s="6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</row>
    <row r="52" spans="1:60" ht="15.75" customHeight="1" x14ac:dyDescent="0.25">
      <c r="A52" s="68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</row>
    <row r="53" spans="1:60" ht="15.75" customHeight="1" x14ac:dyDescent="0.25">
      <c r="A53" s="6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</row>
    <row r="54" spans="1:60" ht="15.75" customHeight="1" x14ac:dyDescent="0.25">
      <c r="A54" s="68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</row>
    <row r="55" spans="1:60" ht="15.75" customHeight="1" x14ac:dyDescent="0.25">
      <c r="A55" s="68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</row>
    <row r="56" spans="1:60" ht="15.75" customHeight="1" x14ac:dyDescent="0.25">
      <c r="A56" s="68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</row>
    <row r="57" spans="1:60" ht="15.75" customHeight="1" x14ac:dyDescent="0.25">
      <c r="A57" s="68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</row>
    <row r="58" spans="1:60" ht="15.75" customHeight="1" x14ac:dyDescent="0.25">
      <c r="A58" s="68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</row>
    <row r="59" spans="1:60" ht="15.75" customHeight="1" x14ac:dyDescent="0.25">
      <c r="A59" s="6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</row>
    <row r="60" spans="1:60" ht="15.75" customHeight="1" x14ac:dyDescent="0.25">
      <c r="A60" s="6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</row>
    <row r="61" spans="1:60" ht="15.75" customHeight="1" x14ac:dyDescent="0.25">
      <c r="A61" s="68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</row>
    <row r="62" spans="1:60" ht="15.75" customHeight="1" x14ac:dyDescent="0.25">
      <c r="A62" s="68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</row>
    <row r="63" spans="1:60" ht="15.75" customHeight="1" x14ac:dyDescent="0.25">
      <c r="A63" s="68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</row>
    <row r="64" spans="1:60" ht="15.75" customHeight="1" x14ac:dyDescent="0.25">
      <c r="A64" s="68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</row>
    <row r="65" spans="1:60" ht="15.75" customHeight="1" x14ac:dyDescent="0.25">
      <c r="A65" s="68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</row>
    <row r="66" spans="1:60" ht="15.75" customHeight="1" x14ac:dyDescent="0.25">
      <c r="A66" s="68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</row>
    <row r="67" spans="1:60" ht="15.75" customHeight="1" x14ac:dyDescent="0.25">
      <c r="A67" s="68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</row>
    <row r="68" spans="1:60" ht="15.75" customHeight="1" x14ac:dyDescent="0.25">
      <c r="A68" s="68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</row>
    <row r="69" spans="1:60" ht="15.75" customHeight="1" x14ac:dyDescent="0.25">
      <c r="A69" s="6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</row>
    <row r="70" spans="1:60" ht="15.75" customHeight="1" x14ac:dyDescent="0.25">
      <c r="A70" s="68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</row>
    <row r="71" spans="1:60" ht="15.75" customHeight="1" x14ac:dyDescent="0.25">
      <c r="A71" s="68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</row>
    <row r="72" spans="1:60" ht="15.75" customHeight="1" x14ac:dyDescent="0.25">
      <c r="A72" s="68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</row>
    <row r="73" spans="1:60" ht="15.75" customHeight="1" x14ac:dyDescent="0.25">
      <c r="A73" s="68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</row>
    <row r="74" spans="1:60" ht="15.75" customHeight="1" x14ac:dyDescent="0.25">
      <c r="A74" s="68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</row>
    <row r="75" spans="1:60" ht="15.75" customHeight="1" x14ac:dyDescent="0.25">
      <c r="A75" s="68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</row>
    <row r="76" spans="1:60" ht="15.75" customHeight="1" x14ac:dyDescent="0.25">
      <c r="A76" s="6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</row>
    <row r="77" spans="1:60" ht="15.75" customHeight="1" x14ac:dyDescent="0.25">
      <c r="A77" s="68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</row>
    <row r="78" spans="1:60" ht="15.75" customHeight="1" x14ac:dyDescent="0.25">
      <c r="A78" s="68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</row>
    <row r="79" spans="1:60" ht="15.75" customHeight="1" x14ac:dyDescent="0.25">
      <c r="A79" s="68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</row>
    <row r="80" spans="1:60" ht="15.75" customHeight="1" x14ac:dyDescent="0.25">
      <c r="A80" s="68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</row>
    <row r="81" spans="1:60" ht="15.75" customHeight="1" x14ac:dyDescent="0.25">
      <c r="A81" s="68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</row>
    <row r="82" spans="1:60" ht="15.75" customHeight="1" x14ac:dyDescent="0.25">
      <c r="A82" s="68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</row>
    <row r="83" spans="1:60" ht="15.75" customHeight="1" x14ac:dyDescent="0.25">
      <c r="A83" s="6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</row>
    <row r="84" spans="1:60" ht="15.75" customHeight="1" x14ac:dyDescent="0.25">
      <c r="A84" s="68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</row>
    <row r="85" spans="1:60" ht="15.75" customHeight="1" x14ac:dyDescent="0.25">
      <c r="A85" s="68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</row>
    <row r="86" spans="1:60" ht="15.75" customHeight="1" x14ac:dyDescent="0.25">
      <c r="A86" s="68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</row>
    <row r="87" spans="1:60" ht="15.75" customHeight="1" x14ac:dyDescent="0.25">
      <c r="A87" s="68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</row>
    <row r="88" spans="1:60" ht="15.75" customHeight="1" x14ac:dyDescent="0.25">
      <c r="A88" s="68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</row>
    <row r="89" spans="1:60" ht="15.75" customHeight="1" x14ac:dyDescent="0.25">
      <c r="A89" s="68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</row>
    <row r="90" spans="1:60" ht="15.75" customHeight="1" x14ac:dyDescent="0.25">
      <c r="A90" s="68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</row>
    <row r="91" spans="1:60" ht="15.75" customHeight="1" x14ac:dyDescent="0.25">
      <c r="A91" s="68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</row>
    <row r="92" spans="1:60" ht="15.75" customHeight="1" x14ac:dyDescent="0.25">
      <c r="A92" s="68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</row>
    <row r="93" spans="1:60" ht="15.75" customHeight="1" x14ac:dyDescent="0.25">
      <c r="A93" s="68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</row>
    <row r="94" spans="1:60" ht="15.75" customHeight="1" x14ac:dyDescent="0.25">
      <c r="A94" s="68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</row>
    <row r="95" spans="1:60" ht="15.75" customHeight="1" x14ac:dyDescent="0.25">
      <c r="A95" s="68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</row>
    <row r="96" spans="1:60" ht="15.75" customHeight="1" x14ac:dyDescent="0.25">
      <c r="A96" s="68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</row>
    <row r="97" spans="1:60" ht="15.75" customHeight="1" x14ac:dyDescent="0.25">
      <c r="A97" s="68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</row>
    <row r="98" spans="1:60" ht="15.75" customHeight="1" x14ac:dyDescent="0.25">
      <c r="A98" s="68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</row>
    <row r="99" spans="1:60" ht="15.75" customHeight="1" x14ac:dyDescent="0.25">
      <c r="A99" s="68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</row>
    <row r="100" spans="1:60" ht="15.75" customHeight="1" x14ac:dyDescent="0.25">
      <c r="A100" s="68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</row>
    <row r="101" spans="1:60" ht="15.75" customHeight="1" x14ac:dyDescent="0.25">
      <c r="A101" s="6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</row>
    <row r="102" spans="1:60" ht="15.75" customHeight="1" x14ac:dyDescent="0.25">
      <c r="A102" s="68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</row>
    <row r="103" spans="1:60" ht="15.75" customHeight="1" x14ac:dyDescent="0.25">
      <c r="A103" s="68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</row>
    <row r="104" spans="1:60" ht="15.75" customHeight="1" x14ac:dyDescent="0.25">
      <c r="A104" s="68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</row>
    <row r="105" spans="1:60" ht="15.75" customHeight="1" x14ac:dyDescent="0.25">
      <c r="A105" s="68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</row>
    <row r="106" spans="1:60" ht="15.75" customHeight="1" x14ac:dyDescent="0.25">
      <c r="A106" s="68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</row>
    <row r="107" spans="1:60" ht="15.75" customHeight="1" x14ac:dyDescent="0.25">
      <c r="A107" s="68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</row>
    <row r="108" spans="1:60" ht="15.75" customHeight="1" x14ac:dyDescent="0.25">
      <c r="A108" s="68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</row>
    <row r="109" spans="1:60" ht="15.75" customHeight="1" x14ac:dyDescent="0.25">
      <c r="A109" s="68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</row>
    <row r="110" spans="1:60" ht="15.75" customHeight="1" x14ac:dyDescent="0.25">
      <c r="A110" s="68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</row>
    <row r="111" spans="1:60" ht="15.75" customHeight="1" x14ac:dyDescent="0.25">
      <c r="A111" s="68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</row>
    <row r="112" spans="1:60" ht="15.75" customHeight="1" x14ac:dyDescent="0.25">
      <c r="A112" s="68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</row>
    <row r="113" spans="1:60" ht="15.75" customHeight="1" x14ac:dyDescent="0.25">
      <c r="A113" s="68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</row>
    <row r="114" spans="1:60" ht="15.75" customHeight="1" x14ac:dyDescent="0.25">
      <c r="A114" s="68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</row>
    <row r="115" spans="1:60" ht="15.75" customHeight="1" x14ac:dyDescent="0.25">
      <c r="A115" s="68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</row>
    <row r="116" spans="1:60" ht="15.75" customHeight="1" x14ac:dyDescent="0.25">
      <c r="A116" s="68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</row>
    <row r="117" spans="1:60" ht="15.75" customHeight="1" x14ac:dyDescent="0.25">
      <c r="A117" s="68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</row>
    <row r="118" spans="1:60" ht="15.75" customHeight="1" x14ac:dyDescent="0.25">
      <c r="A118" s="68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</row>
    <row r="119" spans="1:60" ht="15.75" customHeight="1" x14ac:dyDescent="0.25">
      <c r="A119" s="68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</row>
    <row r="120" spans="1:60" ht="15.75" customHeight="1" x14ac:dyDescent="0.25">
      <c r="A120" s="68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</row>
    <row r="121" spans="1:60" ht="15.75" customHeight="1" x14ac:dyDescent="0.25">
      <c r="A121" s="68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</row>
    <row r="122" spans="1:60" ht="15.75" customHeight="1" x14ac:dyDescent="0.25">
      <c r="A122" s="68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</row>
    <row r="123" spans="1:60" ht="15.75" customHeight="1" x14ac:dyDescent="0.25">
      <c r="A123" s="68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</row>
    <row r="124" spans="1:60" ht="15.75" customHeight="1" x14ac:dyDescent="0.25">
      <c r="A124" s="68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</row>
    <row r="125" spans="1:60" ht="15.75" customHeight="1" x14ac:dyDescent="0.25">
      <c r="A125" s="68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</row>
    <row r="126" spans="1:60" ht="15.75" customHeight="1" x14ac:dyDescent="0.25">
      <c r="A126" s="68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</row>
    <row r="127" spans="1:60" ht="15.75" customHeight="1" x14ac:dyDescent="0.25">
      <c r="A127" s="68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</row>
    <row r="128" spans="1:60" ht="15.75" customHeight="1" x14ac:dyDescent="0.25">
      <c r="A128" s="68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</row>
    <row r="129" spans="1:60" ht="15.75" customHeight="1" x14ac:dyDescent="0.25">
      <c r="A129" s="68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</row>
    <row r="130" spans="1:60" ht="15.75" customHeight="1" x14ac:dyDescent="0.25">
      <c r="A130" s="68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</row>
    <row r="131" spans="1:60" ht="15.75" customHeight="1" x14ac:dyDescent="0.25">
      <c r="A131" s="68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</row>
    <row r="132" spans="1:60" ht="15.75" customHeight="1" x14ac:dyDescent="0.25">
      <c r="A132" s="68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</row>
    <row r="133" spans="1:60" ht="15.75" customHeight="1" x14ac:dyDescent="0.25">
      <c r="A133" s="68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</row>
    <row r="134" spans="1:60" ht="15.75" customHeight="1" x14ac:dyDescent="0.25">
      <c r="A134" s="68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</row>
    <row r="135" spans="1:60" ht="15.75" customHeight="1" x14ac:dyDescent="0.25">
      <c r="A135" s="68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</row>
    <row r="136" spans="1:60" ht="15.75" customHeight="1" x14ac:dyDescent="0.25">
      <c r="A136" s="68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</row>
    <row r="137" spans="1:60" ht="15.75" customHeight="1" x14ac:dyDescent="0.25">
      <c r="A137" s="68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</row>
    <row r="138" spans="1:60" ht="15.75" customHeight="1" x14ac:dyDescent="0.25">
      <c r="A138" s="68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</row>
    <row r="139" spans="1:60" ht="15.75" customHeight="1" x14ac:dyDescent="0.25">
      <c r="A139" s="68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</row>
    <row r="140" spans="1:60" ht="15.75" customHeight="1" x14ac:dyDescent="0.25">
      <c r="A140" s="68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</row>
    <row r="141" spans="1:60" ht="15.75" customHeight="1" x14ac:dyDescent="0.25">
      <c r="A141" s="68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</row>
    <row r="142" spans="1:60" ht="15.75" customHeight="1" x14ac:dyDescent="0.25">
      <c r="A142" s="68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</row>
    <row r="143" spans="1:60" ht="15.75" customHeight="1" x14ac:dyDescent="0.25">
      <c r="A143" s="68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</row>
    <row r="144" spans="1:60" ht="15.75" customHeight="1" x14ac:dyDescent="0.25">
      <c r="A144" s="68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</row>
    <row r="145" spans="1:60" ht="15.75" customHeight="1" x14ac:dyDescent="0.25">
      <c r="A145" s="68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</row>
    <row r="146" spans="1:60" ht="15.75" customHeight="1" x14ac:dyDescent="0.25">
      <c r="A146" s="68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</row>
    <row r="147" spans="1:60" ht="15.75" customHeight="1" x14ac:dyDescent="0.25">
      <c r="A147" s="68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</row>
    <row r="148" spans="1:60" ht="15.75" customHeight="1" x14ac:dyDescent="0.25">
      <c r="A148" s="68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</row>
    <row r="149" spans="1:60" ht="15.75" customHeight="1" x14ac:dyDescent="0.25">
      <c r="A149" s="68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</row>
    <row r="150" spans="1:60" ht="15.75" customHeight="1" x14ac:dyDescent="0.25">
      <c r="A150" s="68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</row>
    <row r="151" spans="1:60" ht="15.75" customHeight="1" x14ac:dyDescent="0.25">
      <c r="A151" s="68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</row>
    <row r="152" spans="1:60" ht="15.75" customHeight="1" x14ac:dyDescent="0.25">
      <c r="A152" s="6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</row>
    <row r="153" spans="1:60" ht="15.75" customHeight="1" x14ac:dyDescent="0.25">
      <c r="A153" s="68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</row>
    <row r="154" spans="1:60" ht="15.75" customHeight="1" x14ac:dyDescent="0.25">
      <c r="A154" s="68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</row>
    <row r="155" spans="1:60" ht="15.75" customHeight="1" x14ac:dyDescent="0.25">
      <c r="A155" s="6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</row>
    <row r="156" spans="1:60" ht="15.75" customHeight="1" x14ac:dyDescent="0.25">
      <c r="A156" s="6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</row>
    <row r="157" spans="1:60" ht="15.75" customHeight="1" x14ac:dyDescent="0.25">
      <c r="A157" s="6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</row>
    <row r="158" spans="1:60" ht="15.75" customHeight="1" x14ac:dyDescent="0.25">
      <c r="A158" s="6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</row>
    <row r="159" spans="1:60" ht="15.75" customHeight="1" x14ac:dyDescent="0.25">
      <c r="A159" s="6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</row>
    <row r="160" spans="1:60" ht="15.75" customHeight="1" x14ac:dyDescent="0.25">
      <c r="A160" s="6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</row>
    <row r="161" spans="1:60" ht="15.75" customHeight="1" x14ac:dyDescent="0.25">
      <c r="A161" s="6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</row>
    <row r="162" spans="1:60" ht="15.75" customHeight="1" x14ac:dyDescent="0.25">
      <c r="A162" s="6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</row>
    <row r="163" spans="1:60" ht="15.75" customHeight="1" x14ac:dyDescent="0.25">
      <c r="A163" s="6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</row>
    <row r="164" spans="1:60" ht="15.75" customHeight="1" x14ac:dyDescent="0.25">
      <c r="A164" s="6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</row>
    <row r="165" spans="1:60" ht="15.75" customHeight="1" x14ac:dyDescent="0.25">
      <c r="A165" s="6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</row>
    <row r="166" spans="1:60" ht="15.75" customHeight="1" x14ac:dyDescent="0.25">
      <c r="A166" s="6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</row>
    <row r="167" spans="1:60" ht="15.75" customHeight="1" x14ac:dyDescent="0.25">
      <c r="A167" s="6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</row>
    <row r="168" spans="1:60" ht="15.75" customHeight="1" x14ac:dyDescent="0.25">
      <c r="A168" s="6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</row>
    <row r="169" spans="1:60" ht="15.75" customHeight="1" x14ac:dyDescent="0.25">
      <c r="A169" s="6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</row>
    <row r="170" spans="1:60" ht="15.75" customHeight="1" x14ac:dyDescent="0.25">
      <c r="A170" s="6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</row>
    <row r="171" spans="1:60" ht="15.75" customHeight="1" x14ac:dyDescent="0.25">
      <c r="A171" s="6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</row>
    <row r="172" spans="1:60" ht="15.75" customHeight="1" x14ac:dyDescent="0.25">
      <c r="A172" s="6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</row>
    <row r="173" spans="1:60" ht="15.75" customHeight="1" x14ac:dyDescent="0.25">
      <c r="A173" s="6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</row>
    <row r="174" spans="1:60" ht="15.75" customHeight="1" x14ac:dyDescent="0.25">
      <c r="A174" s="6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</row>
    <row r="175" spans="1:60" ht="15.75" customHeight="1" x14ac:dyDescent="0.25">
      <c r="A175" s="6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</row>
    <row r="176" spans="1:60" ht="15.75" customHeight="1" x14ac:dyDescent="0.25">
      <c r="A176" s="6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</row>
    <row r="177" spans="1:60" ht="15.75" customHeight="1" x14ac:dyDescent="0.25">
      <c r="A177" s="6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</row>
    <row r="178" spans="1:60" ht="15.75" customHeight="1" x14ac:dyDescent="0.25">
      <c r="A178" s="6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</row>
    <row r="179" spans="1:60" ht="15.75" customHeight="1" x14ac:dyDescent="0.25">
      <c r="A179" s="6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</row>
    <row r="180" spans="1:60" ht="15.75" customHeight="1" x14ac:dyDescent="0.25">
      <c r="A180" s="6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</row>
    <row r="181" spans="1:60" ht="15.75" customHeight="1" x14ac:dyDescent="0.25">
      <c r="A181" s="6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</row>
    <row r="182" spans="1:60" ht="15.75" customHeight="1" x14ac:dyDescent="0.25">
      <c r="A182" s="6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</row>
    <row r="183" spans="1:60" ht="15.75" customHeight="1" x14ac:dyDescent="0.25">
      <c r="A183" s="6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</row>
    <row r="184" spans="1:60" ht="15.75" customHeight="1" x14ac:dyDescent="0.25">
      <c r="A184" s="6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</row>
    <row r="185" spans="1:60" ht="15.75" customHeight="1" x14ac:dyDescent="0.25">
      <c r="A185" s="6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</row>
    <row r="186" spans="1:60" ht="15.75" customHeight="1" x14ac:dyDescent="0.25">
      <c r="A186" s="6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</row>
    <row r="187" spans="1:60" ht="15.75" customHeight="1" x14ac:dyDescent="0.25">
      <c r="A187" s="6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</row>
    <row r="188" spans="1:60" ht="15.75" customHeight="1" x14ac:dyDescent="0.25">
      <c r="A188" s="6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</row>
    <row r="189" spans="1:60" ht="15.75" customHeight="1" x14ac:dyDescent="0.25">
      <c r="A189" s="6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</row>
    <row r="190" spans="1:60" ht="15.75" customHeight="1" x14ac:dyDescent="0.25">
      <c r="A190" s="6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</row>
    <row r="191" spans="1:60" ht="15.75" customHeight="1" x14ac:dyDescent="0.25">
      <c r="A191" s="6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</row>
    <row r="192" spans="1:60" ht="15.75" customHeight="1" x14ac:dyDescent="0.25">
      <c r="A192" s="6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</row>
    <row r="193" spans="1:60" ht="15.75" customHeight="1" x14ac:dyDescent="0.25">
      <c r="A193" s="6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</row>
    <row r="194" spans="1:60" ht="15.75" customHeight="1" x14ac:dyDescent="0.25">
      <c r="A194" s="6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</row>
    <row r="195" spans="1:60" ht="15.75" customHeight="1" x14ac:dyDescent="0.25">
      <c r="A195" s="6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</row>
    <row r="196" spans="1:60" ht="15.75" customHeight="1" x14ac:dyDescent="0.25">
      <c r="A196" s="6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</row>
    <row r="197" spans="1:60" ht="15.75" customHeight="1" x14ac:dyDescent="0.25">
      <c r="A197" s="6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</row>
    <row r="198" spans="1:60" ht="15.75" customHeight="1" x14ac:dyDescent="0.25">
      <c r="A198" s="6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</row>
    <row r="199" spans="1:60" ht="15.75" customHeight="1" x14ac:dyDescent="0.25">
      <c r="A199" s="6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</row>
    <row r="200" spans="1:60" ht="15.75" customHeight="1" x14ac:dyDescent="0.25">
      <c r="A200" s="6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</row>
    <row r="201" spans="1:60" ht="15.75" customHeight="1" x14ac:dyDescent="0.25">
      <c r="A201" s="6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</row>
    <row r="202" spans="1:60" ht="15.75" customHeight="1" x14ac:dyDescent="0.25">
      <c r="A202" s="6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</row>
    <row r="203" spans="1:60" ht="15.75" customHeight="1" x14ac:dyDescent="0.25">
      <c r="A203" s="6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</row>
    <row r="204" spans="1:60" ht="15.75" customHeight="1" x14ac:dyDescent="0.25">
      <c r="A204" s="6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</row>
    <row r="205" spans="1:60" ht="15.75" customHeight="1" x14ac:dyDescent="0.25">
      <c r="A205" s="6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</row>
    <row r="206" spans="1:60" ht="15.75" customHeight="1" x14ac:dyDescent="0.25">
      <c r="A206" s="6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</row>
    <row r="207" spans="1:60" ht="15.75" customHeight="1" x14ac:dyDescent="0.25">
      <c r="A207" s="6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</row>
    <row r="208" spans="1:60" ht="15.75" customHeight="1" x14ac:dyDescent="0.25">
      <c r="A208" s="6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</row>
    <row r="209" spans="1:60" ht="15.75" customHeight="1" x14ac:dyDescent="0.25">
      <c r="A209" s="6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</row>
    <row r="210" spans="1:60" ht="15.75" customHeight="1" x14ac:dyDescent="0.25">
      <c r="A210" s="6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</row>
    <row r="211" spans="1:60" ht="15.75" customHeight="1" x14ac:dyDescent="0.25">
      <c r="A211" s="6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</row>
    <row r="212" spans="1:60" ht="15.75" customHeight="1" x14ac:dyDescent="0.25">
      <c r="A212" s="6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</row>
    <row r="213" spans="1:60" ht="15.75" customHeight="1" x14ac:dyDescent="0.25">
      <c r="A213" s="6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</row>
    <row r="214" spans="1:60" ht="15.75" customHeight="1" x14ac:dyDescent="0.25">
      <c r="A214" s="6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</row>
    <row r="215" spans="1:60" ht="15.75" customHeight="1" x14ac:dyDescent="0.25">
      <c r="A215" s="6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</row>
    <row r="216" spans="1:60" ht="15.75" customHeight="1" x14ac:dyDescent="0.25">
      <c r="A216" s="6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</row>
    <row r="217" spans="1:60" ht="15.75" customHeight="1" x14ac:dyDescent="0.25">
      <c r="A217" s="6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</row>
    <row r="218" spans="1:60" ht="15.75" customHeight="1" x14ac:dyDescent="0.25">
      <c r="A218" s="6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</row>
    <row r="219" spans="1:60" ht="15.75" customHeight="1" x14ac:dyDescent="0.25">
      <c r="A219" s="6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</row>
    <row r="220" spans="1:60" ht="15.75" customHeight="1" x14ac:dyDescent="0.25">
      <c r="A220" s="6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</row>
    <row r="221" spans="1:60" ht="15.75" customHeight="1" x14ac:dyDescent="0.25">
      <c r="A221" s="6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</row>
    <row r="222" spans="1:60" ht="15.75" customHeight="1" x14ac:dyDescent="0.25">
      <c r="A222" s="6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</row>
    <row r="223" spans="1:60" ht="15.75" customHeight="1" x14ac:dyDescent="0.25">
      <c r="A223" s="6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</row>
    <row r="224" spans="1:60" ht="15.75" customHeight="1" x14ac:dyDescent="0.25">
      <c r="A224" s="6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</row>
    <row r="225" spans="1:60" ht="15.75" customHeight="1" x14ac:dyDescent="0.25">
      <c r="A225" s="6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</row>
    <row r="226" spans="1:60" ht="15.75" customHeight="1" x14ac:dyDescent="0.25">
      <c r="A226" s="6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</row>
    <row r="227" spans="1:60" ht="15.75" customHeight="1" x14ac:dyDescent="0.25">
      <c r="A227" s="6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</row>
    <row r="228" spans="1:60" ht="15.75" customHeight="1" x14ac:dyDescent="0.25">
      <c r="A228" s="6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</row>
    <row r="229" spans="1:60" ht="15.75" customHeight="1" x14ac:dyDescent="0.25">
      <c r="A229" s="6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</row>
    <row r="230" spans="1:60" ht="15.75" customHeight="1" x14ac:dyDescent="0.25">
      <c r="A230" s="6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</row>
    <row r="231" spans="1:60" ht="15.75" customHeight="1" x14ac:dyDescent="0.25">
      <c r="A231" s="6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</row>
    <row r="232" spans="1:60" ht="15.75" customHeight="1" x14ac:dyDescent="0.25">
      <c r="A232" s="6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</row>
    <row r="233" spans="1:60" ht="15.75" customHeight="1" x14ac:dyDescent="0.25">
      <c r="A233" s="6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</row>
    <row r="234" spans="1:60" ht="15.75" customHeight="1" x14ac:dyDescent="0.25">
      <c r="A234" s="6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</row>
    <row r="235" spans="1:60" ht="15.75" customHeight="1" x14ac:dyDescent="0.25">
      <c r="A235" s="6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</row>
    <row r="236" spans="1:60" ht="15.75" customHeight="1" x14ac:dyDescent="0.25">
      <c r="A236" s="6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</row>
    <row r="237" spans="1:60" ht="15.75" customHeight="1" x14ac:dyDescent="0.25">
      <c r="A237" s="6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</row>
    <row r="238" spans="1:60" ht="15.75" customHeight="1" x14ac:dyDescent="0.25">
      <c r="A238" s="6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</row>
    <row r="239" spans="1:60" ht="15.75" customHeight="1" x14ac:dyDescent="0.25">
      <c r="A239" s="6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</row>
    <row r="240" spans="1:60" ht="15.75" customHeight="1" x14ac:dyDescent="0.25">
      <c r="A240" s="6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</row>
    <row r="241" spans="1:60" ht="15.75" customHeight="1" x14ac:dyDescent="0.25">
      <c r="A241" s="6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</row>
    <row r="242" spans="1:60" ht="15.75" customHeight="1" x14ac:dyDescent="0.25">
      <c r="A242" s="6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</row>
    <row r="243" spans="1:60" ht="15.75" customHeight="1" x14ac:dyDescent="0.25">
      <c r="A243" s="6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</row>
    <row r="244" spans="1:60" ht="15.75" customHeight="1" x14ac:dyDescent="0.25">
      <c r="A244" s="6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</row>
    <row r="245" spans="1:60" ht="15.75" customHeight="1" x14ac:dyDescent="0.25">
      <c r="A245" s="6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</row>
    <row r="246" spans="1:60" ht="15.75" customHeight="1" x14ac:dyDescent="0.25">
      <c r="A246" s="6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</row>
    <row r="247" spans="1:60" ht="15.75" customHeight="1" x14ac:dyDescent="0.25">
      <c r="A247" s="6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</row>
    <row r="248" spans="1:60" ht="15.75" customHeight="1" x14ac:dyDescent="0.25">
      <c r="A248" s="6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</row>
    <row r="249" spans="1:60" ht="15.75" customHeight="1" x14ac:dyDescent="0.25">
      <c r="A249" s="6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</row>
    <row r="250" spans="1:60" ht="15.75" customHeight="1" x14ac:dyDescent="0.25">
      <c r="A250" s="6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</row>
    <row r="251" spans="1:60" ht="15.75" customHeight="1" x14ac:dyDescent="0.25">
      <c r="A251" s="6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</row>
    <row r="252" spans="1:60" ht="15.75" customHeight="1" x14ac:dyDescent="0.25">
      <c r="A252" s="6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</row>
    <row r="253" spans="1:60" ht="15.75" customHeight="1" x14ac:dyDescent="0.25">
      <c r="A253" s="6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</row>
    <row r="254" spans="1:60" ht="15.75" customHeight="1" x14ac:dyDescent="0.25">
      <c r="A254" s="6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</row>
    <row r="255" spans="1:60" ht="15.75" customHeight="1" x14ac:dyDescent="0.25">
      <c r="A255" s="6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</row>
    <row r="256" spans="1:60" ht="15.75" customHeight="1" x14ac:dyDescent="0.25">
      <c r="A256" s="6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</row>
    <row r="257" spans="1:60" ht="15.75" customHeight="1" x14ac:dyDescent="0.25">
      <c r="A257" s="6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</row>
    <row r="258" spans="1:60" ht="15.75" customHeight="1" x14ac:dyDescent="0.25">
      <c r="A258" s="6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</row>
    <row r="259" spans="1:60" ht="15.75" customHeight="1" x14ac:dyDescent="0.25">
      <c r="A259" s="6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</row>
    <row r="260" spans="1:60" ht="15.75" customHeight="1" x14ac:dyDescent="0.25">
      <c r="A260" s="6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</row>
    <row r="261" spans="1:60" ht="15.75" customHeight="1" x14ac:dyDescent="0.25">
      <c r="A261" s="6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</row>
    <row r="262" spans="1:60" ht="15.75" customHeight="1" x14ac:dyDescent="0.25">
      <c r="A262" s="6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</row>
    <row r="263" spans="1:60" ht="15.75" customHeight="1" x14ac:dyDescent="0.25">
      <c r="A263" s="6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</row>
    <row r="264" spans="1:60" ht="15.75" customHeight="1" x14ac:dyDescent="0.25">
      <c r="A264" s="6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</row>
    <row r="265" spans="1:60" ht="15.75" customHeight="1" x14ac:dyDescent="0.25">
      <c r="A265" s="6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</row>
    <row r="266" spans="1:60" ht="15.75" customHeight="1" x14ac:dyDescent="0.25">
      <c r="A266" s="6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</row>
    <row r="267" spans="1:60" ht="15.75" customHeight="1" x14ac:dyDescent="0.25">
      <c r="A267" s="6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</row>
    <row r="268" spans="1:60" ht="15.75" customHeight="1" x14ac:dyDescent="0.25">
      <c r="A268" s="6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</row>
    <row r="269" spans="1:60" ht="15.75" customHeight="1" x14ac:dyDescent="0.25">
      <c r="A269" s="6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</row>
    <row r="270" spans="1:60" ht="15.75" customHeight="1" x14ac:dyDescent="0.25">
      <c r="A270" s="6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</row>
    <row r="271" spans="1:60" ht="15.75" customHeight="1" x14ac:dyDescent="0.25">
      <c r="A271" s="6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</row>
    <row r="272" spans="1:60" ht="15.75" customHeight="1" x14ac:dyDescent="0.25">
      <c r="A272" s="6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</row>
    <row r="273" spans="1:60" ht="15.75" customHeight="1" x14ac:dyDescent="0.25">
      <c r="A273" s="6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</row>
    <row r="274" spans="1:60" ht="15.75" customHeight="1" x14ac:dyDescent="0.25">
      <c r="A274" s="6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</row>
    <row r="275" spans="1:60" ht="15.75" customHeight="1" x14ac:dyDescent="0.25">
      <c r="A275" s="6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</row>
    <row r="276" spans="1:60" ht="15.75" customHeight="1" x14ac:dyDescent="0.25">
      <c r="A276" s="6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</row>
    <row r="277" spans="1:60" ht="15.75" customHeight="1" x14ac:dyDescent="0.25">
      <c r="A277" s="6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</row>
    <row r="278" spans="1:60" ht="15.75" customHeight="1" x14ac:dyDescent="0.25">
      <c r="A278" s="6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</row>
    <row r="279" spans="1:60" ht="15.75" customHeight="1" x14ac:dyDescent="0.25">
      <c r="A279" s="6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</row>
    <row r="280" spans="1:60" ht="15.75" customHeight="1" x14ac:dyDescent="0.25">
      <c r="A280" s="6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</row>
    <row r="281" spans="1:60" ht="15.75" customHeight="1" x14ac:dyDescent="0.25">
      <c r="A281" s="6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</row>
    <row r="282" spans="1:60" ht="15.75" customHeight="1" x14ac:dyDescent="0.25">
      <c r="A282" s="6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</row>
    <row r="283" spans="1:60" ht="15.75" customHeight="1" x14ac:dyDescent="0.25">
      <c r="A283" s="6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</row>
    <row r="284" spans="1:60" ht="15.75" customHeight="1" x14ac:dyDescent="0.25">
      <c r="A284" s="6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</row>
    <row r="285" spans="1:60" ht="15.75" customHeight="1" x14ac:dyDescent="0.25">
      <c r="A285" s="6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</row>
    <row r="286" spans="1:60" ht="15.75" customHeight="1" x14ac:dyDescent="0.25">
      <c r="A286" s="6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</row>
    <row r="287" spans="1:60" ht="15.75" customHeight="1" x14ac:dyDescent="0.25">
      <c r="A287" s="6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</row>
    <row r="288" spans="1:60" ht="15.75" customHeight="1" x14ac:dyDescent="0.25">
      <c r="A288" s="6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</row>
    <row r="289" spans="1:60" ht="15.75" customHeight="1" x14ac:dyDescent="0.25">
      <c r="A289" s="6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</row>
    <row r="290" spans="1:60" ht="15.75" customHeight="1" x14ac:dyDescent="0.25">
      <c r="A290" s="6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</row>
    <row r="291" spans="1:60" ht="15.75" customHeight="1" x14ac:dyDescent="0.25">
      <c r="A291" s="6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</row>
    <row r="292" spans="1:60" ht="15.75" customHeight="1" x14ac:dyDescent="0.25">
      <c r="A292" s="6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</row>
    <row r="293" spans="1:60" ht="15.75" customHeight="1" x14ac:dyDescent="0.25">
      <c r="A293" s="6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</row>
    <row r="294" spans="1:60" ht="15.75" customHeight="1" x14ac:dyDescent="0.25">
      <c r="A294" s="6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</row>
    <row r="295" spans="1:60" ht="15.75" customHeight="1" x14ac:dyDescent="0.25">
      <c r="A295" s="6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</row>
    <row r="296" spans="1:60" ht="15.75" customHeight="1" x14ac:dyDescent="0.25">
      <c r="A296" s="6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</row>
    <row r="297" spans="1:60" ht="15.75" customHeight="1" x14ac:dyDescent="0.25">
      <c r="A297" s="6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</row>
    <row r="298" spans="1:60" ht="15.75" customHeight="1" x14ac:dyDescent="0.25">
      <c r="A298" s="6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</row>
    <row r="299" spans="1:60" ht="15.75" customHeight="1" x14ac:dyDescent="0.25">
      <c r="A299" s="6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</row>
    <row r="300" spans="1:60" ht="15.75" customHeight="1" x14ac:dyDescent="0.25">
      <c r="A300" s="6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</row>
    <row r="301" spans="1:60" ht="15.75" customHeight="1" x14ac:dyDescent="0.25">
      <c r="A301" s="6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</row>
    <row r="302" spans="1:60" ht="15.75" customHeight="1" x14ac:dyDescent="0.25">
      <c r="A302" s="6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</row>
    <row r="303" spans="1:60" ht="15.75" customHeight="1" x14ac:dyDescent="0.25">
      <c r="A303" s="6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</row>
    <row r="304" spans="1:60" ht="15.75" customHeight="1" x14ac:dyDescent="0.25">
      <c r="A304" s="6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</row>
    <row r="305" spans="1:60" ht="15.75" customHeight="1" x14ac:dyDescent="0.25">
      <c r="A305" s="6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</row>
    <row r="306" spans="1:60" ht="15.75" customHeight="1" x14ac:dyDescent="0.25">
      <c r="A306" s="6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</row>
    <row r="307" spans="1:60" ht="15.75" customHeight="1" x14ac:dyDescent="0.25">
      <c r="A307" s="6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</row>
    <row r="308" spans="1:60" ht="15.75" customHeight="1" x14ac:dyDescent="0.25">
      <c r="A308" s="6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</row>
    <row r="309" spans="1:60" ht="15.75" customHeight="1" x14ac:dyDescent="0.25">
      <c r="A309" s="6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</row>
    <row r="310" spans="1:60" ht="15.75" customHeight="1" x14ac:dyDescent="0.25">
      <c r="A310" s="6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</row>
    <row r="311" spans="1:60" ht="15.75" customHeight="1" x14ac:dyDescent="0.25">
      <c r="A311" s="6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</row>
    <row r="312" spans="1:60" ht="15.75" customHeight="1" x14ac:dyDescent="0.25">
      <c r="A312" s="6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</row>
    <row r="313" spans="1:60" ht="15.75" customHeight="1" x14ac:dyDescent="0.25">
      <c r="A313" s="6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</row>
    <row r="314" spans="1:60" ht="15.75" customHeight="1" x14ac:dyDescent="0.25">
      <c r="A314" s="6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</row>
    <row r="315" spans="1:60" ht="15.75" customHeight="1" x14ac:dyDescent="0.25">
      <c r="A315" s="6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</row>
    <row r="316" spans="1:60" ht="15.75" customHeight="1" x14ac:dyDescent="0.25">
      <c r="A316" s="6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</row>
    <row r="317" spans="1:60" ht="15.75" customHeight="1" x14ac:dyDescent="0.25">
      <c r="A317" s="6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</row>
    <row r="318" spans="1:60" ht="15.75" customHeight="1" x14ac:dyDescent="0.25">
      <c r="A318" s="6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</row>
    <row r="319" spans="1:60" ht="15.75" customHeight="1" x14ac:dyDescent="0.25">
      <c r="A319" s="6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</row>
    <row r="320" spans="1:60" ht="15.75" customHeight="1" x14ac:dyDescent="0.25">
      <c r="A320" s="6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</row>
    <row r="321" spans="1:60" ht="15.75" customHeight="1" x14ac:dyDescent="0.25">
      <c r="A321" s="6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</row>
    <row r="322" spans="1:60" ht="15.75" customHeight="1" x14ac:dyDescent="0.25">
      <c r="A322" s="6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</row>
    <row r="323" spans="1:60" ht="15.75" customHeight="1" x14ac:dyDescent="0.25">
      <c r="A323" s="6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</row>
    <row r="324" spans="1:60" ht="15.75" customHeight="1" x14ac:dyDescent="0.25">
      <c r="A324" s="6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</row>
    <row r="325" spans="1:60" ht="15.75" customHeight="1" x14ac:dyDescent="0.25">
      <c r="A325" s="6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</row>
    <row r="326" spans="1:60" ht="15.75" customHeight="1" x14ac:dyDescent="0.25">
      <c r="A326" s="6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</row>
    <row r="327" spans="1:60" ht="15.75" customHeight="1" x14ac:dyDescent="0.25">
      <c r="A327" s="6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</row>
    <row r="328" spans="1:60" ht="15.75" customHeight="1" x14ac:dyDescent="0.25">
      <c r="A328" s="6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</row>
    <row r="329" spans="1:60" ht="15.75" customHeight="1" x14ac:dyDescent="0.25">
      <c r="A329" s="6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</row>
    <row r="330" spans="1:60" ht="15.75" customHeight="1" x14ac:dyDescent="0.25">
      <c r="A330" s="6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</row>
    <row r="331" spans="1:60" ht="15.75" customHeight="1" x14ac:dyDescent="0.25">
      <c r="A331" s="6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</row>
    <row r="332" spans="1:60" ht="15.75" customHeight="1" x14ac:dyDescent="0.25">
      <c r="A332" s="6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</row>
    <row r="333" spans="1:60" ht="15.75" customHeight="1" x14ac:dyDescent="0.25">
      <c r="A333" s="6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</row>
    <row r="334" spans="1:60" ht="15.75" customHeight="1" x14ac:dyDescent="0.25">
      <c r="A334" s="6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</row>
    <row r="335" spans="1:60" ht="15.75" customHeight="1" x14ac:dyDescent="0.25">
      <c r="A335" s="6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</row>
    <row r="336" spans="1:60" ht="15.75" customHeight="1" x14ac:dyDescent="0.25">
      <c r="A336" s="6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</row>
    <row r="337" spans="1:60" ht="15.75" customHeight="1" x14ac:dyDescent="0.25">
      <c r="A337" s="6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</row>
    <row r="338" spans="1:60" ht="15.75" customHeight="1" x14ac:dyDescent="0.25">
      <c r="A338" s="6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</row>
    <row r="339" spans="1:60" ht="15.75" customHeight="1" x14ac:dyDescent="0.25">
      <c r="A339" s="6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</row>
    <row r="340" spans="1:60" ht="15.75" customHeight="1" x14ac:dyDescent="0.25">
      <c r="A340" s="6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</row>
    <row r="341" spans="1:60" ht="15.75" customHeight="1" x14ac:dyDescent="0.25">
      <c r="A341" s="6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</row>
    <row r="342" spans="1:60" ht="15.75" customHeight="1" x14ac:dyDescent="0.25">
      <c r="A342" s="6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</row>
    <row r="343" spans="1:60" ht="15.75" customHeight="1" x14ac:dyDescent="0.25">
      <c r="A343" s="6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</row>
    <row r="344" spans="1:60" ht="15.75" customHeight="1" x14ac:dyDescent="0.25">
      <c r="A344" s="6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</row>
    <row r="345" spans="1:60" ht="15.75" customHeight="1" x14ac:dyDescent="0.25">
      <c r="A345" s="6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</row>
    <row r="346" spans="1:60" ht="15.75" customHeight="1" x14ac:dyDescent="0.25">
      <c r="A346" s="6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</row>
    <row r="347" spans="1:60" ht="15.75" customHeight="1" x14ac:dyDescent="0.25">
      <c r="A347" s="6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</row>
    <row r="348" spans="1:60" ht="15.75" customHeight="1" x14ac:dyDescent="0.25">
      <c r="A348" s="6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</row>
    <row r="349" spans="1:60" ht="15.75" customHeight="1" x14ac:dyDescent="0.25">
      <c r="A349" s="6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</row>
    <row r="350" spans="1:60" ht="15.75" customHeight="1" x14ac:dyDescent="0.25">
      <c r="A350" s="6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</row>
    <row r="351" spans="1:60" ht="15.75" customHeight="1" x14ac:dyDescent="0.25">
      <c r="A351" s="6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</row>
    <row r="352" spans="1:60" ht="15.75" customHeight="1" x14ac:dyDescent="0.25">
      <c r="A352" s="6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</row>
    <row r="353" spans="1:60" ht="15.75" customHeight="1" x14ac:dyDescent="0.25">
      <c r="A353" s="6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</row>
    <row r="354" spans="1:60" ht="15.75" customHeight="1" x14ac:dyDescent="0.25">
      <c r="A354" s="6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</row>
    <row r="355" spans="1:60" ht="15.75" customHeight="1" x14ac:dyDescent="0.25">
      <c r="A355" s="6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</row>
    <row r="356" spans="1:60" ht="15.75" customHeight="1" x14ac:dyDescent="0.25">
      <c r="A356" s="6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</row>
    <row r="357" spans="1:60" ht="15.75" customHeight="1" x14ac:dyDescent="0.25">
      <c r="A357" s="6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</row>
    <row r="358" spans="1:60" ht="15.75" customHeight="1" x14ac:dyDescent="0.25">
      <c r="A358" s="6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</row>
    <row r="359" spans="1:60" ht="15.75" customHeight="1" x14ac:dyDescent="0.25">
      <c r="A359" s="6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</row>
    <row r="360" spans="1:60" ht="15.75" customHeight="1" x14ac:dyDescent="0.25">
      <c r="A360" s="6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</row>
    <row r="361" spans="1:60" ht="15.75" customHeight="1" x14ac:dyDescent="0.25">
      <c r="A361" s="6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</row>
    <row r="362" spans="1:60" ht="15.75" customHeight="1" x14ac:dyDescent="0.25">
      <c r="A362" s="6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</row>
    <row r="363" spans="1:60" ht="15.75" customHeight="1" x14ac:dyDescent="0.25">
      <c r="A363" s="6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</row>
    <row r="364" spans="1:60" ht="15.75" customHeight="1" x14ac:dyDescent="0.25">
      <c r="A364" s="6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</row>
    <row r="365" spans="1:60" ht="15.75" customHeight="1" x14ac:dyDescent="0.25">
      <c r="A365" s="6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</row>
    <row r="366" spans="1:60" ht="15.75" customHeight="1" x14ac:dyDescent="0.25">
      <c r="A366" s="6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</row>
    <row r="367" spans="1:60" ht="15.75" customHeight="1" x14ac:dyDescent="0.25">
      <c r="A367" s="6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</row>
    <row r="368" spans="1:60" ht="15.75" customHeight="1" x14ac:dyDescent="0.25">
      <c r="A368" s="6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</row>
    <row r="369" spans="1:60" ht="15.75" customHeight="1" x14ac:dyDescent="0.25">
      <c r="A369" s="6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</row>
    <row r="370" spans="1:60" ht="15.75" customHeight="1" x14ac:dyDescent="0.25">
      <c r="A370" s="6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</row>
    <row r="371" spans="1:60" ht="15.75" customHeight="1" x14ac:dyDescent="0.25">
      <c r="A371" s="6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</row>
    <row r="372" spans="1:60" ht="15.75" customHeight="1" x14ac:dyDescent="0.25">
      <c r="A372" s="6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</row>
    <row r="373" spans="1:60" ht="15.75" customHeight="1" x14ac:dyDescent="0.25">
      <c r="A373" s="6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</row>
    <row r="374" spans="1:60" ht="15.75" customHeight="1" x14ac:dyDescent="0.25">
      <c r="A374" s="6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</row>
    <row r="375" spans="1:60" ht="15.75" customHeight="1" x14ac:dyDescent="0.25">
      <c r="A375" s="6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</row>
    <row r="376" spans="1:60" ht="15.75" customHeight="1" x14ac:dyDescent="0.25">
      <c r="A376" s="6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</row>
    <row r="377" spans="1:60" ht="15.75" customHeight="1" x14ac:dyDescent="0.25">
      <c r="A377" s="6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</row>
    <row r="378" spans="1:60" ht="15.75" customHeight="1" x14ac:dyDescent="0.25">
      <c r="A378" s="6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</row>
    <row r="379" spans="1:60" ht="15.75" customHeight="1" x14ac:dyDescent="0.25">
      <c r="A379" s="6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</row>
    <row r="380" spans="1:60" ht="15.75" customHeight="1" x14ac:dyDescent="0.25">
      <c r="A380" s="6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</row>
    <row r="381" spans="1:60" ht="15.75" customHeight="1" x14ac:dyDescent="0.25">
      <c r="A381" s="6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</row>
    <row r="382" spans="1:60" ht="15.75" customHeight="1" x14ac:dyDescent="0.25">
      <c r="A382" s="6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</row>
    <row r="383" spans="1:60" ht="15.75" customHeight="1" x14ac:dyDescent="0.25">
      <c r="A383" s="6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</row>
    <row r="384" spans="1:60" ht="15.75" customHeight="1" x14ac:dyDescent="0.25">
      <c r="A384" s="6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</row>
    <row r="385" spans="1:60" ht="15.75" customHeight="1" x14ac:dyDescent="0.25">
      <c r="A385" s="6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</row>
    <row r="386" spans="1:60" ht="15.75" customHeight="1" x14ac:dyDescent="0.25">
      <c r="A386" s="6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</row>
    <row r="387" spans="1:60" ht="15.75" customHeight="1" x14ac:dyDescent="0.25">
      <c r="A387" s="6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</row>
    <row r="388" spans="1:60" ht="15.75" customHeight="1" x14ac:dyDescent="0.25">
      <c r="A388" s="6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</row>
    <row r="389" spans="1:60" ht="15.75" customHeight="1" x14ac:dyDescent="0.25">
      <c r="A389" s="6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</row>
    <row r="390" spans="1:60" ht="15.75" customHeight="1" x14ac:dyDescent="0.25">
      <c r="A390" s="6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</row>
    <row r="391" spans="1:60" ht="15.75" customHeight="1" x14ac:dyDescent="0.25">
      <c r="A391" s="6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</row>
    <row r="392" spans="1:60" ht="15.75" customHeight="1" x14ac:dyDescent="0.25">
      <c r="A392" s="6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</row>
    <row r="393" spans="1:60" ht="15.75" customHeight="1" x14ac:dyDescent="0.25">
      <c r="A393" s="6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</row>
    <row r="394" spans="1:60" ht="15.75" customHeight="1" x14ac:dyDescent="0.25">
      <c r="A394" s="6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</row>
    <row r="395" spans="1:60" ht="15.75" customHeight="1" x14ac:dyDescent="0.25">
      <c r="A395" s="6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</row>
    <row r="396" spans="1:60" ht="15.75" customHeight="1" x14ac:dyDescent="0.25">
      <c r="A396" s="6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</row>
    <row r="397" spans="1:60" ht="15.75" customHeight="1" x14ac:dyDescent="0.25">
      <c r="A397" s="6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</row>
    <row r="398" spans="1:60" ht="15.75" customHeight="1" x14ac:dyDescent="0.25">
      <c r="A398" s="6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</row>
    <row r="399" spans="1:60" ht="15.75" customHeight="1" x14ac:dyDescent="0.25">
      <c r="A399" s="6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</row>
    <row r="400" spans="1:60" ht="15.75" customHeight="1" x14ac:dyDescent="0.25">
      <c r="A400" s="6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</row>
    <row r="401" spans="1:60" ht="15.75" customHeight="1" x14ac:dyDescent="0.25">
      <c r="A401" s="6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</row>
    <row r="402" spans="1:60" ht="15.75" customHeight="1" x14ac:dyDescent="0.25">
      <c r="A402" s="6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</row>
    <row r="403" spans="1:60" ht="15.75" customHeight="1" x14ac:dyDescent="0.25">
      <c r="A403" s="6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</row>
    <row r="404" spans="1:60" ht="15.75" customHeight="1" x14ac:dyDescent="0.25">
      <c r="A404" s="6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</row>
    <row r="405" spans="1:60" ht="15.75" customHeight="1" x14ac:dyDescent="0.25">
      <c r="A405" s="6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</row>
    <row r="406" spans="1:60" ht="15.75" customHeight="1" x14ac:dyDescent="0.25">
      <c r="A406" s="6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</row>
    <row r="407" spans="1:60" ht="15.75" customHeight="1" x14ac:dyDescent="0.25">
      <c r="A407" s="6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</row>
    <row r="408" spans="1:60" ht="15.75" customHeight="1" x14ac:dyDescent="0.25">
      <c r="A408" s="6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</row>
    <row r="409" spans="1:60" ht="15.75" customHeight="1" x14ac:dyDescent="0.25">
      <c r="A409" s="6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</row>
    <row r="410" spans="1:60" ht="15.75" customHeight="1" x14ac:dyDescent="0.25">
      <c r="A410" s="6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</row>
    <row r="411" spans="1:60" ht="15.75" customHeight="1" x14ac:dyDescent="0.25">
      <c r="A411" s="6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</row>
    <row r="412" spans="1:60" ht="15.75" customHeight="1" x14ac:dyDescent="0.25">
      <c r="A412" s="6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</row>
    <row r="413" spans="1:60" ht="15.75" customHeight="1" x14ac:dyDescent="0.25">
      <c r="A413" s="6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</row>
    <row r="414" spans="1:60" ht="15.75" customHeight="1" x14ac:dyDescent="0.25">
      <c r="A414" s="6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</row>
    <row r="415" spans="1:60" ht="15.75" customHeight="1" x14ac:dyDescent="0.25">
      <c r="A415" s="6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</row>
    <row r="416" spans="1:60" ht="15.75" customHeight="1" x14ac:dyDescent="0.25">
      <c r="A416" s="6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</row>
    <row r="417" spans="1:60" ht="15.75" customHeight="1" x14ac:dyDescent="0.25">
      <c r="A417" s="6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</row>
    <row r="418" spans="1:60" ht="15.75" customHeight="1" x14ac:dyDescent="0.25">
      <c r="A418" s="6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</row>
    <row r="419" spans="1:60" ht="15.75" customHeight="1" x14ac:dyDescent="0.25">
      <c r="A419" s="6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</row>
    <row r="420" spans="1:60" ht="15.75" customHeight="1" x14ac:dyDescent="0.25">
      <c r="A420" s="6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</row>
    <row r="421" spans="1:60" ht="15.75" customHeight="1" x14ac:dyDescent="0.25">
      <c r="A421" s="6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</row>
    <row r="422" spans="1:60" ht="15.75" customHeight="1" x14ac:dyDescent="0.25">
      <c r="A422" s="6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</row>
    <row r="423" spans="1:60" ht="15.75" customHeight="1" x14ac:dyDescent="0.25">
      <c r="A423" s="6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</row>
    <row r="424" spans="1:60" ht="15.75" customHeight="1" x14ac:dyDescent="0.25">
      <c r="A424" s="6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</row>
    <row r="425" spans="1:60" ht="15.75" customHeight="1" x14ac:dyDescent="0.25">
      <c r="A425" s="6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</row>
    <row r="426" spans="1:60" ht="15.75" customHeight="1" x14ac:dyDescent="0.25">
      <c r="A426" s="6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</row>
    <row r="427" spans="1:60" ht="15.75" customHeight="1" x14ac:dyDescent="0.25">
      <c r="A427" s="6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</row>
    <row r="428" spans="1:60" ht="15.75" customHeight="1" x14ac:dyDescent="0.25">
      <c r="A428" s="6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</row>
    <row r="429" spans="1:60" ht="15.75" customHeight="1" x14ac:dyDescent="0.25">
      <c r="A429" s="6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</row>
    <row r="430" spans="1:60" ht="15.75" customHeight="1" x14ac:dyDescent="0.25">
      <c r="A430" s="6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</row>
    <row r="431" spans="1:60" ht="15.75" customHeight="1" x14ac:dyDescent="0.25">
      <c r="A431" s="6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</row>
    <row r="432" spans="1:60" ht="15.75" customHeight="1" x14ac:dyDescent="0.25">
      <c r="A432" s="6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</row>
    <row r="433" spans="1:60" ht="15.75" customHeight="1" x14ac:dyDescent="0.25">
      <c r="A433" s="6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</row>
    <row r="434" spans="1:60" ht="15.75" customHeight="1" x14ac:dyDescent="0.25">
      <c r="A434" s="6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</row>
    <row r="435" spans="1:60" ht="15.75" customHeight="1" x14ac:dyDescent="0.25">
      <c r="A435" s="6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</row>
    <row r="436" spans="1:60" ht="15.75" customHeight="1" x14ac:dyDescent="0.25">
      <c r="A436" s="6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</row>
    <row r="437" spans="1:60" ht="15.75" customHeight="1" x14ac:dyDescent="0.25">
      <c r="A437" s="6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</row>
    <row r="438" spans="1:60" ht="15.75" customHeight="1" x14ac:dyDescent="0.25">
      <c r="A438" s="6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</row>
    <row r="439" spans="1:60" ht="15.75" customHeight="1" x14ac:dyDescent="0.25">
      <c r="A439" s="6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</row>
    <row r="440" spans="1:60" ht="15.75" customHeight="1" x14ac:dyDescent="0.25">
      <c r="A440" s="6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</row>
    <row r="441" spans="1:60" ht="15.75" customHeight="1" x14ac:dyDescent="0.25">
      <c r="A441" s="6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</row>
    <row r="442" spans="1:60" ht="15.75" customHeight="1" x14ac:dyDescent="0.25">
      <c r="A442" s="6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</row>
    <row r="443" spans="1:60" ht="15.75" customHeight="1" x14ac:dyDescent="0.25">
      <c r="A443" s="6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</row>
    <row r="444" spans="1:60" ht="15.75" customHeight="1" x14ac:dyDescent="0.25">
      <c r="A444" s="6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</row>
    <row r="445" spans="1:60" ht="15.75" customHeight="1" x14ac:dyDescent="0.25">
      <c r="A445" s="6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</row>
    <row r="446" spans="1:60" ht="15.75" customHeight="1" x14ac:dyDescent="0.25">
      <c r="A446" s="6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</row>
    <row r="447" spans="1:60" ht="15.75" customHeight="1" x14ac:dyDescent="0.25">
      <c r="A447" s="6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</row>
    <row r="448" spans="1:60" ht="15.75" customHeight="1" x14ac:dyDescent="0.25">
      <c r="A448" s="6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</row>
    <row r="449" spans="1:60" ht="15.75" customHeight="1" x14ac:dyDescent="0.25">
      <c r="A449" s="6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</row>
    <row r="450" spans="1:60" ht="15.75" customHeight="1" x14ac:dyDescent="0.25">
      <c r="A450" s="6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</row>
    <row r="451" spans="1:60" ht="15.75" customHeight="1" x14ac:dyDescent="0.25">
      <c r="A451" s="6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</row>
    <row r="452" spans="1:60" ht="15.75" customHeight="1" x14ac:dyDescent="0.25">
      <c r="A452" s="6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</row>
    <row r="453" spans="1:60" ht="15.75" customHeight="1" x14ac:dyDescent="0.25">
      <c r="A453" s="6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</row>
    <row r="454" spans="1:60" ht="15.75" customHeight="1" x14ac:dyDescent="0.25">
      <c r="A454" s="6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</row>
    <row r="455" spans="1:60" ht="15.75" customHeight="1" x14ac:dyDescent="0.25">
      <c r="A455" s="6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</row>
    <row r="456" spans="1:60" ht="15.75" customHeight="1" x14ac:dyDescent="0.25">
      <c r="A456" s="6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</row>
    <row r="457" spans="1:60" ht="15.75" customHeight="1" x14ac:dyDescent="0.25">
      <c r="A457" s="6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</row>
    <row r="458" spans="1:60" ht="15.75" customHeight="1" x14ac:dyDescent="0.25">
      <c r="A458" s="6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</row>
    <row r="459" spans="1:60" ht="15.75" customHeight="1" x14ac:dyDescent="0.25">
      <c r="A459" s="6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</row>
    <row r="460" spans="1:60" ht="15.75" customHeight="1" x14ac:dyDescent="0.25">
      <c r="A460" s="6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</row>
    <row r="461" spans="1:60" ht="15.75" customHeight="1" x14ac:dyDescent="0.25">
      <c r="A461" s="6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</row>
    <row r="462" spans="1:60" ht="15.75" customHeight="1" x14ac:dyDescent="0.25">
      <c r="A462" s="6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</row>
    <row r="463" spans="1:60" ht="15.75" customHeight="1" x14ac:dyDescent="0.25">
      <c r="A463" s="6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</row>
    <row r="464" spans="1:60" ht="15.75" customHeight="1" x14ac:dyDescent="0.25">
      <c r="A464" s="6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</row>
    <row r="465" spans="1:60" ht="15.75" customHeight="1" x14ac:dyDescent="0.25">
      <c r="A465" s="6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</row>
    <row r="466" spans="1:60" ht="15.75" customHeight="1" x14ac:dyDescent="0.25">
      <c r="A466" s="6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</row>
    <row r="467" spans="1:60" ht="15.75" customHeight="1" x14ac:dyDescent="0.25">
      <c r="A467" s="6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</row>
    <row r="468" spans="1:60" ht="15.75" customHeight="1" x14ac:dyDescent="0.25">
      <c r="A468" s="6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</row>
    <row r="469" spans="1:60" ht="15.75" customHeight="1" x14ac:dyDescent="0.25">
      <c r="A469" s="6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</row>
    <row r="470" spans="1:60" ht="15.75" customHeight="1" x14ac:dyDescent="0.25">
      <c r="A470" s="6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</row>
    <row r="471" spans="1:60" ht="15.75" customHeight="1" x14ac:dyDescent="0.25">
      <c r="A471" s="6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</row>
    <row r="472" spans="1:60" ht="15.75" customHeight="1" x14ac:dyDescent="0.25">
      <c r="A472" s="6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</row>
    <row r="473" spans="1:60" ht="15.75" customHeight="1" x14ac:dyDescent="0.25">
      <c r="A473" s="6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</row>
    <row r="474" spans="1:60" ht="15.75" customHeight="1" x14ac:dyDescent="0.25">
      <c r="A474" s="6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</row>
    <row r="475" spans="1:60" ht="15.75" customHeight="1" x14ac:dyDescent="0.25">
      <c r="A475" s="6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</row>
    <row r="476" spans="1:60" ht="15.75" customHeight="1" x14ac:dyDescent="0.25">
      <c r="A476" s="6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</row>
    <row r="477" spans="1:60" ht="15.75" customHeight="1" x14ac:dyDescent="0.25">
      <c r="A477" s="6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</row>
    <row r="478" spans="1:60" ht="15.75" customHeight="1" x14ac:dyDescent="0.25">
      <c r="A478" s="6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</row>
    <row r="479" spans="1:60" ht="15.75" customHeight="1" x14ac:dyDescent="0.25">
      <c r="A479" s="6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</row>
    <row r="480" spans="1:60" ht="15.75" customHeight="1" x14ac:dyDescent="0.25">
      <c r="A480" s="6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</row>
    <row r="481" spans="1:60" ht="15.75" customHeight="1" x14ac:dyDescent="0.25">
      <c r="A481" s="6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</row>
    <row r="482" spans="1:60" ht="15.75" customHeight="1" x14ac:dyDescent="0.25">
      <c r="A482" s="6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</row>
    <row r="483" spans="1:60" ht="15.75" customHeight="1" x14ac:dyDescent="0.25">
      <c r="A483" s="6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</row>
    <row r="484" spans="1:60" ht="15.75" customHeight="1" x14ac:dyDescent="0.25">
      <c r="A484" s="6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</row>
    <row r="485" spans="1:60" ht="15.75" customHeight="1" x14ac:dyDescent="0.25">
      <c r="A485" s="6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</row>
    <row r="486" spans="1:60" ht="15.75" customHeight="1" x14ac:dyDescent="0.25">
      <c r="A486" s="6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</row>
    <row r="487" spans="1:60" ht="15.75" customHeight="1" x14ac:dyDescent="0.25">
      <c r="A487" s="6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</row>
    <row r="488" spans="1:60" ht="15.75" customHeight="1" x14ac:dyDescent="0.25">
      <c r="A488" s="6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</row>
    <row r="489" spans="1:60" ht="15.75" customHeight="1" x14ac:dyDescent="0.25">
      <c r="A489" s="6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</row>
    <row r="490" spans="1:60" ht="15.75" customHeight="1" x14ac:dyDescent="0.25">
      <c r="A490" s="6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</row>
    <row r="491" spans="1:60" ht="15.75" customHeight="1" x14ac:dyDescent="0.25">
      <c r="A491" s="6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</row>
    <row r="492" spans="1:60" ht="15.75" customHeight="1" x14ac:dyDescent="0.25">
      <c r="A492" s="6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</row>
    <row r="493" spans="1:60" ht="15.75" customHeight="1" x14ac:dyDescent="0.25">
      <c r="A493" s="6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</row>
    <row r="494" spans="1:60" ht="15.75" customHeight="1" x14ac:dyDescent="0.25">
      <c r="A494" s="6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</row>
    <row r="495" spans="1:60" ht="15.75" customHeight="1" x14ac:dyDescent="0.25">
      <c r="A495" s="6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</row>
    <row r="496" spans="1:60" ht="15.75" customHeight="1" x14ac:dyDescent="0.25">
      <c r="A496" s="6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</row>
    <row r="497" spans="1:60" ht="15.75" customHeight="1" x14ac:dyDescent="0.25">
      <c r="A497" s="6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</row>
    <row r="498" spans="1:60" ht="15.75" customHeight="1" x14ac:dyDescent="0.25">
      <c r="A498" s="6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</row>
    <row r="499" spans="1:60" ht="15.75" customHeight="1" x14ac:dyDescent="0.25">
      <c r="A499" s="6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</row>
    <row r="500" spans="1:60" ht="15.75" customHeight="1" x14ac:dyDescent="0.25">
      <c r="A500" s="6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</row>
    <row r="501" spans="1:60" ht="15.75" customHeight="1" x14ac:dyDescent="0.25">
      <c r="A501" s="6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</row>
    <row r="502" spans="1:60" ht="15.75" customHeight="1" x14ac:dyDescent="0.25">
      <c r="A502" s="6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</row>
    <row r="503" spans="1:60" ht="15.75" customHeight="1" x14ac:dyDescent="0.25">
      <c r="A503" s="6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</row>
    <row r="504" spans="1:60" ht="15.75" customHeight="1" x14ac:dyDescent="0.25">
      <c r="A504" s="6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</row>
    <row r="505" spans="1:60" ht="15.75" customHeight="1" x14ac:dyDescent="0.25">
      <c r="A505" s="6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</row>
    <row r="506" spans="1:60" ht="15.75" customHeight="1" x14ac:dyDescent="0.25">
      <c r="A506" s="6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</row>
    <row r="507" spans="1:60" ht="15.75" customHeight="1" x14ac:dyDescent="0.25">
      <c r="A507" s="6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</row>
    <row r="508" spans="1:60" ht="15.75" customHeight="1" x14ac:dyDescent="0.25">
      <c r="A508" s="6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</row>
    <row r="509" spans="1:60" ht="15.75" customHeight="1" x14ac:dyDescent="0.25">
      <c r="A509" s="6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</row>
    <row r="510" spans="1:60" ht="15.75" customHeight="1" x14ac:dyDescent="0.25">
      <c r="A510" s="6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</row>
    <row r="511" spans="1:60" ht="15.75" customHeight="1" x14ac:dyDescent="0.25">
      <c r="A511" s="6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</row>
    <row r="512" spans="1:60" ht="15.75" customHeight="1" x14ac:dyDescent="0.25">
      <c r="A512" s="6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</row>
    <row r="513" spans="1:60" ht="15.75" customHeight="1" x14ac:dyDescent="0.25">
      <c r="A513" s="6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</row>
    <row r="514" spans="1:60" ht="15.75" customHeight="1" x14ac:dyDescent="0.25">
      <c r="A514" s="6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</row>
    <row r="515" spans="1:60" ht="15.75" customHeight="1" x14ac:dyDescent="0.25">
      <c r="A515" s="6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</row>
    <row r="516" spans="1:60" ht="15.75" customHeight="1" x14ac:dyDescent="0.25">
      <c r="A516" s="6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</row>
    <row r="517" spans="1:60" ht="15.75" customHeight="1" x14ac:dyDescent="0.25">
      <c r="A517" s="6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</row>
    <row r="518" spans="1:60" ht="15.75" customHeight="1" x14ac:dyDescent="0.25">
      <c r="A518" s="6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</row>
    <row r="519" spans="1:60" ht="15.75" customHeight="1" x14ac:dyDescent="0.25">
      <c r="A519" s="6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</row>
    <row r="520" spans="1:60" ht="15.75" customHeight="1" x14ac:dyDescent="0.25">
      <c r="A520" s="6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</row>
    <row r="521" spans="1:60" ht="15.75" customHeight="1" x14ac:dyDescent="0.25">
      <c r="A521" s="6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</row>
    <row r="522" spans="1:60" ht="15.75" customHeight="1" x14ac:dyDescent="0.25">
      <c r="A522" s="6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</row>
    <row r="523" spans="1:60" ht="15.75" customHeight="1" x14ac:dyDescent="0.25">
      <c r="A523" s="6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</row>
    <row r="524" spans="1:60" ht="15.75" customHeight="1" x14ac:dyDescent="0.25">
      <c r="A524" s="6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</row>
    <row r="525" spans="1:60" ht="15.75" customHeight="1" x14ac:dyDescent="0.25">
      <c r="A525" s="6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</row>
    <row r="526" spans="1:60" ht="15.75" customHeight="1" x14ac:dyDescent="0.25">
      <c r="A526" s="6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</row>
    <row r="527" spans="1:60" ht="15.75" customHeight="1" x14ac:dyDescent="0.25">
      <c r="A527" s="6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</row>
    <row r="528" spans="1:60" ht="15.75" customHeight="1" x14ac:dyDescent="0.25">
      <c r="A528" s="6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</row>
    <row r="529" spans="1:60" ht="15.75" customHeight="1" x14ac:dyDescent="0.25">
      <c r="A529" s="6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</row>
    <row r="530" spans="1:60" ht="15.75" customHeight="1" x14ac:dyDescent="0.25">
      <c r="A530" s="6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</row>
    <row r="531" spans="1:60" ht="15.75" customHeight="1" x14ac:dyDescent="0.25">
      <c r="A531" s="6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</row>
    <row r="532" spans="1:60" ht="15.75" customHeight="1" x14ac:dyDescent="0.25">
      <c r="A532" s="6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</row>
    <row r="533" spans="1:60" ht="15.75" customHeight="1" x14ac:dyDescent="0.25">
      <c r="A533" s="6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</row>
    <row r="534" spans="1:60" ht="15.75" customHeight="1" x14ac:dyDescent="0.25">
      <c r="A534" s="6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</row>
    <row r="535" spans="1:60" ht="15.75" customHeight="1" x14ac:dyDescent="0.25">
      <c r="A535" s="6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</row>
    <row r="536" spans="1:60" ht="15.75" customHeight="1" x14ac:dyDescent="0.25">
      <c r="A536" s="6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</row>
    <row r="537" spans="1:60" ht="15.75" customHeight="1" x14ac:dyDescent="0.25">
      <c r="A537" s="6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</row>
    <row r="538" spans="1:60" ht="15.75" customHeight="1" x14ac:dyDescent="0.25">
      <c r="A538" s="6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</row>
    <row r="539" spans="1:60" ht="15.75" customHeight="1" x14ac:dyDescent="0.25">
      <c r="A539" s="6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</row>
    <row r="540" spans="1:60" ht="15.75" customHeight="1" x14ac:dyDescent="0.25">
      <c r="A540" s="6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</row>
    <row r="541" spans="1:60" ht="15.75" customHeight="1" x14ac:dyDescent="0.25">
      <c r="A541" s="6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</row>
    <row r="542" spans="1:60" ht="15.75" customHeight="1" x14ac:dyDescent="0.25">
      <c r="A542" s="6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</row>
    <row r="543" spans="1:60" ht="15.75" customHeight="1" x14ac:dyDescent="0.25">
      <c r="A543" s="6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</row>
    <row r="544" spans="1:60" ht="15.75" customHeight="1" x14ac:dyDescent="0.25">
      <c r="A544" s="6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</row>
    <row r="545" spans="1:60" ht="15.75" customHeight="1" x14ac:dyDescent="0.25">
      <c r="A545" s="6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</row>
    <row r="546" spans="1:60" ht="15.75" customHeight="1" x14ac:dyDescent="0.25">
      <c r="A546" s="6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</row>
    <row r="547" spans="1:60" ht="15.75" customHeight="1" x14ac:dyDescent="0.25">
      <c r="A547" s="6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</row>
    <row r="548" spans="1:60" ht="15.75" customHeight="1" x14ac:dyDescent="0.25">
      <c r="A548" s="6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</row>
    <row r="549" spans="1:60" ht="15.75" customHeight="1" x14ac:dyDescent="0.25">
      <c r="A549" s="6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</row>
    <row r="550" spans="1:60" ht="15.75" customHeight="1" x14ac:dyDescent="0.25">
      <c r="A550" s="6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</row>
    <row r="551" spans="1:60" ht="15.75" customHeight="1" x14ac:dyDescent="0.25">
      <c r="A551" s="6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</row>
    <row r="552" spans="1:60" ht="15.75" customHeight="1" x14ac:dyDescent="0.25">
      <c r="A552" s="6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</row>
    <row r="553" spans="1:60" ht="15.75" customHeight="1" x14ac:dyDescent="0.25">
      <c r="A553" s="6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</row>
    <row r="554" spans="1:60" ht="15.75" customHeight="1" x14ac:dyDescent="0.25">
      <c r="A554" s="6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</row>
    <row r="555" spans="1:60" ht="15.75" customHeight="1" x14ac:dyDescent="0.25">
      <c r="A555" s="6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</row>
    <row r="556" spans="1:60" ht="15.75" customHeight="1" x14ac:dyDescent="0.25">
      <c r="A556" s="6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</row>
    <row r="557" spans="1:60" ht="15.75" customHeight="1" x14ac:dyDescent="0.25">
      <c r="A557" s="6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</row>
    <row r="558" spans="1:60" ht="15.75" customHeight="1" x14ac:dyDescent="0.25">
      <c r="A558" s="6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</row>
    <row r="559" spans="1:60" ht="15.75" customHeight="1" x14ac:dyDescent="0.25">
      <c r="A559" s="6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</row>
    <row r="560" spans="1:60" ht="15.75" customHeight="1" x14ac:dyDescent="0.25">
      <c r="A560" s="6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</row>
    <row r="561" spans="1:60" ht="15.75" customHeight="1" x14ac:dyDescent="0.25">
      <c r="A561" s="6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</row>
    <row r="562" spans="1:60" ht="15.75" customHeight="1" x14ac:dyDescent="0.25">
      <c r="A562" s="6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</row>
    <row r="563" spans="1:60" ht="15.75" customHeight="1" x14ac:dyDescent="0.25">
      <c r="A563" s="6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</row>
    <row r="564" spans="1:60" ht="15.75" customHeight="1" x14ac:dyDescent="0.25">
      <c r="A564" s="6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</row>
    <row r="565" spans="1:60" ht="15.75" customHeight="1" x14ac:dyDescent="0.25">
      <c r="A565" s="6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</row>
    <row r="566" spans="1:60" ht="15.75" customHeight="1" x14ac:dyDescent="0.25">
      <c r="A566" s="6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</row>
    <row r="567" spans="1:60" ht="15.75" customHeight="1" x14ac:dyDescent="0.25">
      <c r="A567" s="6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</row>
    <row r="568" spans="1:60" ht="15.75" customHeight="1" x14ac:dyDescent="0.25">
      <c r="A568" s="6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</row>
    <row r="569" spans="1:60" ht="15.75" customHeight="1" x14ac:dyDescent="0.25">
      <c r="A569" s="6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</row>
    <row r="570" spans="1:60" ht="15.75" customHeight="1" x14ac:dyDescent="0.25">
      <c r="A570" s="6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</row>
    <row r="571" spans="1:60" ht="15.75" customHeight="1" x14ac:dyDescent="0.25">
      <c r="A571" s="6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</row>
    <row r="572" spans="1:60" ht="15.75" customHeight="1" x14ac:dyDescent="0.25">
      <c r="A572" s="6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</row>
    <row r="573" spans="1:60" ht="15.75" customHeight="1" x14ac:dyDescent="0.25">
      <c r="A573" s="6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</row>
    <row r="574" spans="1:60" ht="15.75" customHeight="1" x14ac:dyDescent="0.25">
      <c r="A574" s="6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</row>
    <row r="575" spans="1:60" ht="15.75" customHeight="1" x14ac:dyDescent="0.25">
      <c r="A575" s="6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</row>
    <row r="576" spans="1:60" ht="15.75" customHeight="1" x14ac:dyDescent="0.25">
      <c r="A576" s="6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</row>
    <row r="577" spans="1:60" ht="15.75" customHeight="1" x14ac:dyDescent="0.25">
      <c r="A577" s="6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</row>
    <row r="578" spans="1:60" ht="15.75" customHeight="1" x14ac:dyDescent="0.25">
      <c r="A578" s="6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</row>
    <row r="579" spans="1:60" ht="15.75" customHeight="1" x14ac:dyDescent="0.25">
      <c r="A579" s="6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</row>
    <row r="580" spans="1:60" ht="15.75" customHeight="1" x14ac:dyDescent="0.25">
      <c r="A580" s="6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</row>
    <row r="581" spans="1:60" ht="15.75" customHeight="1" x14ac:dyDescent="0.25">
      <c r="A581" s="6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</row>
    <row r="582" spans="1:60" ht="15.75" customHeight="1" x14ac:dyDescent="0.25">
      <c r="A582" s="6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</row>
    <row r="583" spans="1:60" ht="15.75" customHeight="1" x14ac:dyDescent="0.25">
      <c r="A583" s="6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</row>
    <row r="584" spans="1:60" ht="15.75" customHeight="1" x14ac:dyDescent="0.25">
      <c r="A584" s="6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</row>
    <row r="585" spans="1:60" ht="15.75" customHeight="1" x14ac:dyDescent="0.25">
      <c r="A585" s="6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</row>
    <row r="586" spans="1:60" ht="15.75" customHeight="1" x14ac:dyDescent="0.25">
      <c r="A586" s="6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</row>
    <row r="587" spans="1:60" ht="15.75" customHeight="1" x14ac:dyDescent="0.25">
      <c r="A587" s="6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</row>
    <row r="588" spans="1:60" ht="15.75" customHeight="1" x14ac:dyDescent="0.25">
      <c r="A588" s="6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</row>
    <row r="589" spans="1:60" ht="15.75" customHeight="1" x14ac:dyDescent="0.25">
      <c r="A589" s="6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</row>
    <row r="590" spans="1:60" ht="15.75" customHeight="1" x14ac:dyDescent="0.25">
      <c r="A590" s="6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</row>
    <row r="591" spans="1:60" ht="15.75" customHeight="1" x14ac:dyDescent="0.25">
      <c r="A591" s="6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</row>
    <row r="592" spans="1:60" ht="15.75" customHeight="1" x14ac:dyDescent="0.25">
      <c r="A592" s="6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</row>
    <row r="593" spans="1:60" ht="15.75" customHeight="1" x14ac:dyDescent="0.25">
      <c r="A593" s="6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</row>
    <row r="594" spans="1:60" ht="15.75" customHeight="1" x14ac:dyDescent="0.25">
      <c r="A594" s="6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</row>
    <row r="595" spans="1:60" ht="15.75" customHeight="1" x14ac:dyDescent="0.25">
      <c r="A595" s="6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</row>
    <row r="596" spans="1:60" ht="15.75" customHeight="1" x14ac:dyDescent="0.25">
      <c r="A596" s="6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</row>
    <row r="597" spans="1:60" ht="15.75" customHeight="1" x14ac:dyDescent="0.25">
      <c r="A597" s="6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</row>
    <row r="598" spans="1:60" ht="15.75" customHeight="1" x14ac:dyDescent="0.25">
      <c r="A598" s="6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</row>
    <row r="599" spans="1:60" ht="15.75" customHeight="1" x14ac:dyDescent="0.25">
      <c r="A599" s="6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</row>
    <row r="600" spans="1:60" ht="15.75" customHeight="1" x14ac:dyDescent="0.25">
      <c r="A600" s="6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</row>
    <row r="601" spans="1:60" ht="15.75" customHeight="1" x14ac:dyDescent="0.25">
      <c r="A601" s="6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</row>
    <row r="602" spans="1:60" ht="15.75" customHeight="1" x14ac:dyDescent="0.25">
      <c r="A602" s="6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</row>
    <row r="603" spans="1:60" ht="15.75" customHeight="1" x14ac:dyDescent="0.25">
      <c r="A603" s="6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</row>
    <row r="604" spans="1:60" ht="15.75" customHeight="1" x14ac:dyDescent="0.25">
      <c r="A604" s="6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</row>
    <row r="605" spans="1:60" ht="15.75" customHeight="1" x14ac:dyDescent="0.25">
      <c r="A605" s="6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</row>
    <row r="606" spans="1:60" ht="15.75" customHeight="1" x14ac:dyDescent="0.25">
      <c r="A606" s="6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</row>
    <row r="607" spans="1:60" ht="15.75" customHeight="1" x14ac:dyDescent="0.25">
      <c r="A607" s="6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</row>
    <row r="608" spans="1:60" ht="15.75" customHeight="1" x14ac:dyDescent="0.25">
      <c r="A608" s="6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</row>
    <row r="609" spans="1:60" ht="15.75" customHeight="1" x14ac:dyDescent="0.25">
      <c r="A609" s="6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</row>
    <row r="610" spans="1:60" ht="15.75" customHeight="1" x14ac:dyDescent="0.25">
      <c r="A610" s="6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</row>
    <row r="611" spans="1:60" ht="15.75" customHeight="1" x14ac:dyDescent="0.25">
      <c r="A611" s="6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</row>
    <row r="612" spans="1:60" ht="15.75" customHeight="1" x14ac:dyDescent="0.25">
      <c r="A612" s="6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</row>
    <row r="613" spans="1:60" ht="15.75" customHeight="1" x14ac:dyDescent="0.25">
      <c r="A613" s="6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</row>
    <row r="614" spans="1:60" ht="15.75" customHeight="1" x14ac:dyDescent="0.25">
      <c r="A614" s="6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</row>
    <row r="615" spans="1:60" ht="15.75" customHeight="1" x14ac:dyDescent="0.25">
      <c r="A615" s="6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</row>
    <row r="616" spans="1:60" ht="15.75" customHeight="1" x14ac:dyDescent="0.25">
      <c r="A616" s="6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</row>
    <row r="617" spans="1:60" ht="15.75" customHeight="1" x14ac:dyDescent="0.25">
      <c r="A617" s="6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</row>
    <row r="618" spans="1:60" ht="15.75" customHeight="1" x14ac:dyDescent="0.25">
      <c r="A618" s="6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</row>
    <row r="619" spans="1:60" ht="15.75" customHeight="1" x14ac:dyDescent="0.25">
      <c r="A619" s="6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</row>
    <row r="620" spans="1:60" ht="15.75" customHeight="1" x14ac:dyDescent="0.25">
      <c r="A620" s="6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</row>
    <row r="621" spans="1:60" ht="15.75" customHeight="1" x14ac:dyDescent="0.25">
      <c r="A621" s="6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</row>
    <row r="622" spans="1:60" ht="15.75" customHeight="1" x14ac:dyDescent="0.25">
      <c r="A622" s="6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</row>
    <row r="623" spans="1:60" ht="15.75" customHeight="1" x14ac:dyDescent="0.25">
      <c r="A623" s="6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</row>
    <row r="624" spans="1:60" ht="15.75" customHeight="1" x14ac:dyDescent="0.25">
      <c r="A624" s="6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</row>
    <row r="625" spans="1:60" ht="15.75" customHeight="1" x14ac:dyDescent="0.25">
      <c r="A625" s="6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</row>
    <row r="626" spans="1:60" ht="15.75" customHeight="1" x14ac:dyDescent="0.25">
      <c r="A626" s="6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</row>
    <row r="627" spans="1:60" ht="15.75" customHeight="1" x14ac:dyDescent="0.25">
      <c r="A627" s="6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</row>
    <row r="628" spans="1:60" ht="15.75" customHeight="1" x14ac:dyDescent="0.25">
      <c r="A628" s="6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</row>
    <row r="629" spans="1:60" ht="15.75" customHeight="1" x14ac:dyDescent="0.25">
      <c r="A629" s="6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</row>
    <row r="630" spans="1:60" ht="15.75" customHeight="1" x14ac:dyDescent="0.25">
      <c r="A630" s="6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</row>
    <row r="631" spans="1:60" ht="15.75" customHeight="1" x14ac:dyDescent="0.25">
      <c r="A631" s="6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</row>
    <row r="632" spans="1:60" ht="15.75" customHeight="1" x14ac:dyDescent="0.25">
      <c r="A632" s="6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</row>
    <row r="633" spans="1:60" ht="15.75" customHeight="1" x14ac:dyDescent="0.25">
      <c r="A633" s="6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</row>
    <row r="634" spans="1:60" ht="15.75" customHeight="1" x14ac:dyDescent="0.25">
      <c r="A634" s="6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</row>
    <row r="635" spans="1:60" ht="15.75" customHeight="1" x14ac:dyDescent="0.25">
      <c r="A635" s="6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</row>
    <row r="636" spans="1:60" ht="15.75" customHeight="1" x14ac:dyDescent="0.25">
      <c r="A636" s="6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</row>
    <row r="637" spans="1:60" ht="15.75" customHeight="1" x14ac:dyDescent="0.25">
      <c r="A637" s="6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</row>
    <row r="638" spans="1:60" ht="15.75" customHeight="1" x14ac:dyDescent="0.25">
      <c r="A638" s="6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</row>
    <row r="639" spans="1:60" ht="15.75" customHeight="1" x14ac:dyDescent="0.25">
      <c r="A639" s="6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</row>
    <row r="640" spans="1:60" ht="15.75" customHeight="1" x14ac:dyDescent="0.25">
      <c r="A640" s="6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</row>
    <row r="641" spans="1:60" ht="15.75" customHeight="1" x14ac:dyDescent="0.25">
      <c r="A641" s="6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</row>
    <row r="642" spans="1:60" ht="15.75" customHeight="1" x14ac:dyDescent="0.25">
      <c r="A642" s="6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</row>
    <row r="643" spans="1:60" ht="15.75" customHeight="1" x14ac:dyDescent="0.25">
      <c r="A643" s="6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</row>
    <row r="644" spans="1:60" ht="15.75" customHeight="1" x14ac:dyDescent="0.25">
      <c r="A644" s="6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</row>
    <row r="645" spans="1:60" ht="15.75" customHeight="1" x14ac:dyDescent="0.25">
      <c r="A645" s="6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</row>
    <row r="646" spans="1:60" ht="15.75" customHeight="1" x14ac:dyDescent="0.25">
      <c r="A646" s="6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</row>
    <row r="647" spans="1:60" ht="15.75" customHeight="1" x14ac:dyDescent="0.25">
      <c r="A647" s="6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</row>
    <row r="648" spans="1:60" ht="15.75" customHeight="1" x14ac:dyDescent="0.25">
      <c r="A648" s="6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</row>
    <row r="649" spans="1:60" ht="15.75" customHeight="1" x14ac:dyDescent="0.25">
      <c r="A649" s="6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</row>
    <row r="650" spans="1:60" ht="15.75" customHeight="1" x14ac:dyDescent="0.25">
      <c r="A650" s="6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</row>
    <row r="651" spans="1:60" ht="15.75" customHeight="1" x14ac:dyDescent="0.25">
      <c r="A651" s="6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</row>
    <row r="652" spans="1:60" ht="15.75" customHeight="1" x14ac:dyDescent="0.25">
      <c r="A652" s="6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</row>
    <row r="653" spans="1:60" ht="15.75" customHeight="1" x14ac:dyDescent="0.25">
      <c r="A653" s="6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</row>
    <row r="654" spans="1:60" ht="15.75" customHeight="1" x14ac:dyDescent="0.25">
      <c r="A654" s="6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</row>
    <row r="655" spans="1:60" ht="15.75" customHeight="1" x14ac:dyDescent="0.25">
      <c r="A655" s="6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</row>
    <row r="656" spans="1:60" ht="15.75" customHeight="1" x14ac:dyDescent="0.25">
      <c r="A656" s="6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</row>
    <row r="657" spans="1:60" ht="15.75" customHeight="1" x14ac:dyDescent="0.25">
      <c r="A657" s="6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</row>
    <row r="658" spans="1:60" ht="15.75" customHeight="1" x14ac:dyDescent="0.25">
      <c r="A658" s="6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</row>
    <row r="659" spans="1:60" ht="15.75" customHeight="1" x14ac:dyDescent="0.25">
      <c r="A659" s="6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</row>
    <row r="660" spans="1:60" ht="15.75" customHeight="1" x14ac:dyDescent="0.25">
      <c r="A660" s="6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</row>
    <row r="661" spans="1:60" ht="15.75" customHeight="1" x14ac:dyDescent="0.25">
      <c r="A661" s="6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</row>
    <row r="662" spans="1:60" ht="15.75" customHeight="1" x14ac:dyDescent="0.25">
      <c r="A662" s="6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</row>
    <row r="663" spans="1:60" ht="15.75" customHeight="1" x14ac:dyDescent="0.25">
      <c r="A663" s="6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</row>
    <row r="664" spans="1:60" ht="15.75" customHeight="1" x14ac:dyDescent="0.25">
      <c r="A664" s="6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</row>
    <row r="665" spans="1:60" ht="15.75" customHeight="1" x14ac:dyDescent="0.25">
      <c r="A665" s="6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</row>
    <row r="666" spans="1:60" ht="15.75" customHeight="1" x14ac:dyDescent="0.25">
      <c r="A666" s="6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</row>
    <row r="667" spans="1:60" ht="15.75" customHeight="1" x14ac:dyDescent="0.25">
      <c r="A667" s="6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</row>
    <row r="668" spans="1:60" ht="15.75" customHeight="1" x14ac:dyDescent="0.25">
      <c r="A668" s="6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</row>
    <row r="669" spans="1:60" ht="15.75" customHeight="1" x14ac:dyDescent="0.25">
      <c r="A669" s="6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</row>
    <row r="670" spans="1:60" ht="15.75" customHeight="1" x14ac:dyDescent="0.25">
      <c r="A670" s="6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</row>
    <row r="671" spans="1:60" ht="15.75" customHeight="1" x14ac:dyDescent="0.25">
      <c r="A671" s="6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</row>
    <row r="672" spans="1:60" ht="15.75" customHeight="1" x14ac:dyDescent="0.25">
      <c r="A672" s="6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</row>
    <row r="673" spans="1:60" ht="15.75" customHeight="1" x14ac:dyDescent="0.25">
      <c r="A673" s="6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</row>
    <row r="674" spans="1:60" ht="15.75" customHeight="1" x14ac:dyDescent="0.25">
      <c r="A674" s="6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</row>
    <row r="675" spans="1:60" ht="15.75" customHeight="1" x14ac:dyDescent="0.25">
      <c r="A675" s="6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</row>
    <row r="676" spans="1:60" ht="15.75" customHeight="1" x14ac:dyDescent="0.25">
      <c r="A676" s="6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</row>
    <row r="677" spans="1:60" ht="15.75" customHeight="1" x14ac:dyDescent="0.25">
      <c r="A677" s="6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</row>
    <row r="678" spans="1:60" ht="15.75" customHeight="1" x14ac:dyDescent="0.25">
      <c r="A678" s="6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</row>
    <row r="679" spans="1:60" ht="15.75" customHeight="1" x14ac:dyDescent="0.25">
      <c r="A679" s="6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</row>
    <row r="680" spans="1:60" ht="15.75" customHeight="1" x14ac:dyDescent="0.25">
      <c r="A680" s="6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</row>
    <row r="681" spans="1:60" ht="15.75" customHeight="1" x14ac:dyDescent="0.25">
      <c r="A681" s="6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</row>
    <row r="682" spans="1:60" ht="15.75" customHeight="1" x14ac:dyDescent="0.25">
      <c r="A682" s="6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</row>
    <row r="683" spans="1:60" ht="15.75" customHeight="1" x14ac:dyDescent="0.25">
      <c r="A683" s="6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</row>
    <row r="684" spans="1:60" ht="15.75" customHeight="1" x14ac:dyDescent="0.25">
      <c r="A684" s="6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</row>
    <row r="685" spans="1:60" ht="15.75" customHeight="1" x14ac:dyDescent="0.25">
      <c r="A685" s="6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</row>
    <row r="686" spans="1:60" ht="15.75" customHeight="1" x14ac:dyDescent="0.25">
      <c r="A686" s="6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</row>
    <row r="687" spans="1:60" ht="15.75" customHeight="1" x14ac:dyDescent="0.25">
      <c r="A687" s="6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</row>
    <row r="688" spans="1:60" ht="15.75" customHeight="1" x14ac:dyDescent="0.25">
      <c r="A688" s="6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</row>
    <row r="689" spans="1:60" ht="15.75" customHeight="1" x14ac:dyDescent="0.25">
      <c r="A689" s="6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</row>
    <row r="690" spans="1:60" ht="15.75" customHeight="1" x14ac:dyDescent="0.25">
      <c r="A690" s="6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</row>
    <row r="691" spans="1:60" ht="15.75" customHeight="1" x14ac:dyDescent="0.25">
      <c r="A691" s="6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</row>
    <row r="692" spans="1:60" ht="15.75" customHeight="1" x14ac:dyDescent="0.25">
      <c r="A692" s="6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</row>
    <row r="693" spans="1:60" ht="15.75" customHeight="1" x14ac:dyDescent="0.25">
      <c r="A693" s="6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</row>
    <row r="694" spans="1:60" ht="15.75" customHeight="1" x14ac:dyDescent="0.25">
      <c r="A694" s="6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</row>
    <row r="695" spans="1:60" ht="15.75" customHeight="1" x14ac:dyDescent="0.25">
      <c r="A695" s="6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</row>
    <row r="696" spans="1:60" ht="15.75" customHeight="1" x14ac:dyDescent="0.25">
      <c r="A696" s="6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</row>
    <row r="697" spans="1:60" ht="15.75" customHeight="1" x14ac:dyDescent="0.25">
      <c r="A697" s="6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</row>
    <row r="698" spans="1:60" ht="15.75" customHeight="1" x14ac:dyDescent="0.25">
      <c r="A698" s="6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</row>
    <row r="699" spans="1:60" ht="15.75" customHeight="1" x14ac:dyDescent="0.25">
      <c r="A699" s="6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</row>
    <row r="700" spans="1:60" ht="15.75" customHeight="1" x14ac:dyDescent="0.25">
      <c r="A700" s="6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</row>
    <row r="701" spans="1:60" ht="15.75" customHeight="1" x14ac:dyDescent="0.25">
      <c r="A701" s="6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</row>
    <row r="702" spans="1:60" ht="15.75" customHeight="1" x14ac:dyDescent="0.25">
      <c r="A702" s="6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</row>
    <row r="703" spans="1:60" ht="15.75" customHeight="1" x14ac:dyDescent="0.25">
      <c r="A703" s="6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</row>
    <row r="704" spans="1:60" ht="15.75" customHeight="1" x14ac:dyDescent="0.25">
      <c r="A704" s="6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</row>
    <row r="705" spans="1:60" ht="15.75" customHeight="1" x14ac:dyDescent="0.25">
      <c r="A705" s="6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</row>
    <row r="706" spans="1:60" ht="15.75" customHeight="1" x14ac:dyDescent="0.25">
      <c r="A706" s="6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</row>
    <row r="707" spans="1:60" ht="15.75" customHeight="1" x14ac:dyDescent="0.25">
      <c r="A707" s="6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</row>
    <row r="708" spans="1:60" ht="15.75" customHeight="1" x14ac:dyDescent="0.25">
      <c r="A708" s="6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</row>
    <row r="709" spans="1:60" ht="15.75" customHeight="1" x14ac:dyDescent="0.25">
      <c r="A709" s="6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</row>
    <row r="710" spans="1:60" ht="15.75" customHeight="1" x14ac:dyDescent="0.25">
      <c r="A710" s="6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</row>
    <row r="711" spans="1:60" ht="15.75" customHeight="1" x14ac:dyDescent="0.25">
      <c r="A711" s="6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</row>
    <row r="712" spans="1:60" ht="15.75" customHeight="1" x14ac:dyDescent="0.25">
      <c r="A712" s="6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</row>
    <row r="713" spans="1:60" ht="15.75" customHeight="1" x14ac:dyDescent="0.25">
      <c r="A713" s="6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</row>
    <row r="714" spans="1:60" ht="15.75" customHeight="1" x14ac:dyDescent="0.25">
      <c r="A714" s="6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</row>
    <row r="715" spans="1:60" ht="15.75" customHeight="1" x14ac:dyDescent="0.25">
      <c r="A715" s="6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</row>
    <row r="716" spans="1:60" ht="15.75" customHeight="1" x14ac:dyDescent="0.25">
      <c r="A716" s="6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</row>
    <row r="717" spans="1:60" ht="15.75" customHeight="1" x14ac:dyDescent="0.25">
      <c r="A717" s="6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</row>
    <row r="718" spans="1:60" ht="15.75" customHeight="1" x14ac:dyDescent="0.25">
      <c r="A718" s="6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</row>
    <row r="719" spans="1:60" ht="15.75" customHeight="1" x14ac:dyDescent="0.25">
      <c r="A719" s="6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</row>
    <row r="720" spans="1:60" ht="15.75" customHeight="1" x14ac:dyDescent="0.25">
      <c r="A720" s="6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</row>
    <row r="721" spans="1:60" ht="15.75" customHeight="1" x14ac:dyDescent="0.25">
      <c r="A721" s="6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</row>
    <row r="722" spans="1:60" ht="15.75" customHeight="1" x14ac:dyDescent="0.25">
      <c r="A722" s="6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</row>
    <row r="723" spans="1:60" ht="15.75" customHeight="1" x14ac:dyDescent="0.25">
      <c r="A723" s="6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</row>
    <row r="724" spans="1:60" ht="15.75" customHeight="1" x14ac:dyDescent="0.25">
      <c r="A724" s="6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</row>
    <row r="725" spans="1:60" ht="15.75" customHeight="1" x14ac:dyDescent="0.25">
      <c r="A725" s="6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</row>
    <row r="726" spans="1:60" ht="15.75" customHeight="1" x14ac:dyDescent="0.25">
      <c r="A726" s="6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</row>
    <row r="727" spans="1:60" ht="15.75" customHeight="1" x14ac:dyDescent="0.25">
      <c r="A727" s="6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</row>
    <row r="728" spans="1:60" ht="15.75" customHeight="1" x14ac:dyDescent="0.25">
      <c r="A728" s="6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</row>
    <row r="729" spans="1:60" ht="15.75" customHeight="1" x14ac:dyDescent="0.25">
      <c r="A729" s="6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</row>
    <row r="730" spans="1:60" ht="15.75" customHeight="1" x14ac:dyDescent="0.25">
      <c r="A730" s="6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</row>
    <row r="731" spans="1:60" ht="15.75" customHeight="1" x14ac:dyDescent="0.25">
      <c r="A731" s="6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</row>
    <row r="732" spans="1:60" ht="15.75" customHeight="1" x14ac:dyDescent="0.25">
      <c r="A732" s="6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</row>
    <row r="733" spans="1:60" ht="15.75" customHeight="1" x14ac:dyDescent="0.25">
      <c r="A733" s="6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</row>
    <row r="734" spans="1:60" ht="15.75" customHeight="1" x14ac:dyDescent="0.25">
      <c r="A734" s="6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</row>
    <row r="735" spans="1:60" ht="15.75" customHeight="1" x14ac:dyDescent="0.25">
      <c r="A735" s="6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</row>
    <row r="736" spans="1:60" ht="15.75" customHeight="1" x14ac:dyDescent="0.25">
      <c r="A736" s="6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</row>
    <row r="737" spans="1:60" ht="15.75" customHeight="1" x14ac:dyDescent="0.25">
      <c r="A737" s="6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</row>
    <row r="738" spans="1:60" ht="15.75" customHeight="1" x14ac:dyDescent="0.25">
      <c r="A738" s="6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</row>
    <row r="739" spans="1:60" ht="15.75" customHeight="1" x14ac:dyDescent="0.25">
      <c r="A739" s="6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</row>
    <row r="740" spans="1:60" ht="15.75" customHeight="1" x14ac:dyDescent="0.25">
      <c r="A740" s="6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</row>
    <row r="741" spans="1:60" ht="15.75" customHeight="1" x14ac:dyDescent="0.25">
      <c r="A741" s="6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</row>
    <row r="742" spans="1:60" ht="15.75" customHeight="1" x14ac:dyDescent="0.25">
      <c r="A742" s="6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</row>
    <row r="743" spans="1:60" ht="15.75" customHeight="1" x14ac:dyDescent="0.25">
      <c r="A743" s="6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</row>
    <row r="744" spans="1:60" ht="15.75" customHeight="1" x14ac:dyDescent="0.25">
      <c r="A744" s="6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</row>
    <row r="745" spans="1:60" ht="15.75" customHeight="1" x14ac:dyDescent="0.25">
      <c r="A745" s="6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</row>
    <row r="746" spans="1:60" ht="15.75" customHeight="1" x14ac:dyDescent="0.25">
      <c r="A746" s="6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</row>
    <row r="747" spans="1:60" ht="15.75" customHeight="1" x14ac:dyDescent="0.25">
      <c r="A747" s="6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</row>
    <row r="748" spans="1:60" ht="15.75" customHeight="1" x14ac:dyDescent="0.25">
      <c r="A748" s="6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</row>
    <row r="749" spans="1:60" ht="15.75" customHeight="1" x14ac:dyDescent="0.25">
      <c r="A749" s="6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</row>
    <row r="750" spans="1:60" ht="15.75" customHeight="1" x14ac:dyDescent="0.25">
      <c r="A750" s="6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</row>
    <row r="751" spans="1:60" ht="15.75" customHeight="1" x14ac:dyDescent="0.25">
      <c r="A751" s="6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</row>
    <row r="752" spans="1:60" ht="15.75" customHeight="1" x14ac:dyDescent="0.25">
      <c r="A752" s="6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</row>
    <row r="753" spans="1:60" ht="15.75" customHeight="1" x14ac:dyDescent="0.25">
      <c r="A753" s="6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</row>
    <row r="754" spans="1:60" ht="15.75" customHeight="1" x14ac:dyDescent="0.25">
      <c r="A754" s="6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</row>
    <row r="755" spans="1:60" ht="15.75" customHeight="1" x14ac:dyDescent="0.25">
      <c r="A755" s="6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</row>
    <row r="756" spans="1:60" ht="15.75" customHeight="1" x14ac:dyDescent="0.25">
      <c r="A756" s="6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</row>
    <row r="757" spans="1:60" ht="15.75" customHeight="1" x14ac:dyDescent="0.25">
      <c r="A757" s="6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</row>
    <row r="758" spans="1:60" ht="15.75" customHeight="1" x14ac:dyDescent="0.25">
      <c r="A758" s="6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</row>
    <row r="759" spans="1:60" ht="15.75" customHeight="1" x14ac:dyDescent="0.25">
      <c r="A759" s="6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</row>
    <row r="760" spans="1:60" ht="15.75" customHeight="1" x14ac:dyDescent="0.25">
      <c r="A760" s="6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</row>
    <row r="761" spans="1:60" ht="15.75" customHeight="1" x14ac:dyDescent="0.25">
      <c r="A761" s="6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</row>
    <row r="762" spans="1:60" ht="15.75" customHeight="1" x14ac:dyDescent="0.25">
      <c r="A762" s="6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</row>
    <row r="763" spans="1:60" ht="15.75" customHeight="1" x14ac:dyDescent="0.25">
      <c r="A763" s="6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</row>
    <row r="764" spans="1:60" ht="15.75" customHeight="1" x14ac:dyDescent="0.25">
      <c r="A764" s="6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</row>
    <row r="765" spans="1:60" ht="15.75" customHeight="1" x14ac:dyDescent="0.25">
      <c r="A765" s="6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</row>
    <row r="766" spans="1:60" ht="15.75" customHeight="1" x14ac:dyDescent="0.25">
      <c r="A766" s="6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</row>
    <row r="767" spans="1:60" ht="15.75" customHeight="1" x14ac:dyDescent="0.25">
      <c r="A767" s="6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</row>
    <row r="768" spans="1:60" ht="15.75" customHeight="1" x14ac:dyDescent="0.25">
      <c r="A768" s="6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</row>
    <row r="769" spans="1:60" ht="15.75" customHeight="1" x14ac:dyDescent="0.25">
      <c r="A769" s="6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</row>
    <row r="770" spans="1:60" ht="15.75" customHeight="1" x14ac:dyDescent="0.25">
      <c r="A770" s="6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</row>
    <row r="771" spans="1:60" ht="15.75" customHeight="1" x14ac:dyDescent="0.25">
      <c r="A771" s="6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</row>
    <row r="772" spans="1:60" ht="15.75" customHeight="1" x14ac:dyDescent="0.25">
      <c r="A772" s="6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</row>
    <row r="773" spans="1:60" ht="15.75" customHeight="1" x14ac:dyDescent="0.25">
      <c r="A773" s="6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</row>
    <row r="774" spans="1:60" ht="15.75" customHeight="1" x14ac:dyDescent="0.25">
      <c r="A774" s="6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</row>
    <row r="775" spans="1:60" ht="15.75" customHeight="1" x14ac:dyDescent="0.25">
      <c r="A775" s="6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</row>
    <row r="776" spans="1:60" ht="15.75" customHeight="1" x14ac:dyDescent="0.25">
      <c r="A776" s="6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</row>
    <row r="777" spans="1:60" ht="15.75" customHeight="1" x14ac:dyDescent="0.25">
      <c r="A777" s="6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</row>
    <row r="778" spans="1:60" ht="15.75" customHeight="1" x14ac:dyDescent="0.25">
      <c r="A778" s="6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</row>
    <row r="779" spans="1:60" ht="15.75" customHeight="1" x14ac:dyDescent="0.25">
      <c r="A779" s="6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</row>
    <row r="780" spans="1:60" ht="15.75" customHeight="1" x14ac:dyDescent="0.25">
      <c r="A780" s="6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</row>
    <row r="781" spans="1:60" ht="15.75" customHeight="1" x14ac:dyDescent="0.25">
      <c r="A781" s="6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</row>
    <row r="782" spans="1:60" ht="15.75" customHeight="1" x14ac:dyDescent="0.25">
      <c r="A782" s="6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</row>
    <row r="783" spans="1:60" ht="15.75" customHeight="1" x14ac:dyDescent="0.25">
      <c r="A783" s="6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</row>
    <row r="784" spans="1:60" ht="15.75" customHeight="1" x14ac:dyDescent="0.25">
      <c r="A784" s="6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</row>
    <row r="785" spans="1:60" ht="15.75" customHeight="1" x14ac:dyDescent="0.25">
      <c r="A785" s="6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</row>
    <row r="786" spans="1:60" ht="15.75" customHeight="1" x14ac:dyDescent="0.25">
      <c r="A786" s="6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</row>
    <row r="787" spans="1:60" ht="15.75" customHeight="1" x14ac:dyDescent="0.25">
      <c r="A787" s="6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</row>
    <row r="788" spans="1:60" ht="15.75" customHeight="1" x14ac:dyDescent="0.25">
      <c r="A788" s="6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</row>
    <row r="789" spans="1:60" ht="15.75" customHeight="1" x14ac:dyDescent="0.25">
      <c r="A789" s="6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</row>
    <row r="790" spans="1:60" ht="15.75" customHeight="1" x14ac:dyDescent="0.25">
      <c r="A790" s="6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</row>
    <row r="791" spans="1:60" ht="15.75" customHeight="1" x14ac:dyDescent="0.25">
      <c r="A791" s="6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</row>
    <row r="792" spans="1:60" ht="15.75" customHeight="1" x14ac:dyDescent="0.25">
      <c r="A792" s="6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</row>
    <row r="793" spans="1:60" ht="15.75" customHeight="1" x14ac:dyDescent="0.25">
      <c r="A793" s="6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</row>
    <row r="794" spans="1:60" ht="15.75" customHeight="1" x14ac:dyDescent="0.25">
      <c r="A794" s="6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</row>
    <row r="795" spans="1:60" ht="15.75" customHeight="1" x14ac:dyDescent="0.25">
      <c r="A795" s="6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</row>
    <row r="796" spans="1:60" ht="15.75" customHeight="1" x14ac:dyDescent="0.25">
      <c r="A796" s="6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</row>
    <row r="797" spans="1:60" ht="15.75" customHeight="1" x14ac:dyDescent="0.25">
      <c r="A797" s="6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</row>
    <row r="798" spans="1:60" ht="15.75" customHeight="1" x14ac:dyDescent="0.25">
      <c r="A798" s="6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</row>
    <row r="799" spans="1:60" ht="15.75" customHeight="1" x14ac:dyDescent="0.25">
      <c r="A799" s="6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</row>
    <row r="800" spans="1:60" ht="15.75" customHeight="1" x14ac:dyDescent="0.25">
      <c r="A800" s="6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</row>
    <row r="801" spans="1:60" ht="15.75" customHeight="1" x14ac:dyDescent="0.25">
      <c r="A801" s="6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</row>
    <row r="802" spans="1:60" ht="15.75" customHeight="1" x14ac:dyDescent="0.25">
      <c r="A802" s="6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</row>
    <row r="803" spans="1:60" ht="15.75" customHeight="1" x14ac:dyDescent="0.25">
      <c r="A803" s="6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</row>
    <row r="804" spans="1:60" ht="15.75" customHeight="1" x14ac:dyDescent="0.25">
      <c r="A804" s="6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</row>
    <row r="805" spans="1:60" ht="15.75" customHeight="1" x14ac:dyDescent="0.25">
      <c r="A805" s="6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</row>
    <row r="806" spans="1:60" ht="15.75" customHeight="1" x14ac:dyDescent="0.25">
      <c r="A806" s="6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</row>
    <row r="807" spans="1:60" ht="15.75" customHeight="1" x14ac:dyDescent="0.25">
      <c r="A807" s="6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</row>
    <row r="808" spans="1:60" ht="15.75" customHeight="1" x14ac:dyDescent="0.25">
      <c r="A808" s="6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</row>
    <row r="809" spans="1:60" ht="15.75" customHeight="1" x14ac:dyDescent="0.25">
      <c r="A809" s="6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</row>
    <row r="810" spans="1:60" ht="15.75" customHeight="1" x14ac:dyDescent="0.25">
      <c r="A810" s="6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</row>
    <row r="811" spans="1:60" ht="15.75" customHeight="1" x14ac:dyDescent="0.25">
      <c r="A811" s="6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</row>
    <row r="812" spans="1:60" ht="15.75" customHeight="1" x14ac:dyDescent="0.25">
      <c r="A812" s="6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</row>
    <row r="813" spans="1:60" ht="15.75" customHeight="1" x14ac:dyDescent="0.25">
      <c r="A813" s="6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</row>
    <row r="814" spans="1:60" ht="15.75" customHeight="1" x14ac:dyDescent="0.25">
      <c r="A814" s="6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</row>
    <row r="815" spans="1:60" ht="15.75" customHeight="1" x14ac:dyDescent="0.25">
      <c r="A815" s="6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</row>
    <row r="816" spans="1:60" ht="15.75" customHeight="1" x14ac:dyDescent="0.25">
      <c r="A816" s="6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</row>
    <row r="817" spans="1:60" ht="15.75" customHeight="1" x14ac:dyDescent="0.25">
      <c r="A817" s="6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</row>
    <row r="818" spans="1:60" ht="15.75" customHeight="1" x14ac:dyDescent="0.25">
      <c r="A818" s="6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</row>
    <row r="819" spans="1:60" ht="15.75" customHeight="1" x14ac:dyDescent="0.25">
      <c r="A819" s="6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</row>
    <row r="820" spans="1:60" ht="15.75" customHeight="1" x14ac:dyDescent="0.25">
      <c r="A820" s="6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</row>
    <row r="821" spans="1:60" ht="15.75" customHeight="1" x14ac:dyDescent="0.25">
      <c r="A821" s="6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</row>
    <row r="822" spans="1:60" ht="15.75" customHeight="1" x14ac:dyDescent="0.25">
      <c r="A822" s="6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</row>
    <row r="823" spans="1:60" ht="15.75" customHeight="1" x14ac:dyDescent="0.25">
      <c r="A823" s="6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</row>
    <row r="824" spans="1:60" ht="15.75" customHeight="1" x14ac:dyDescent="0.25">
      <c r="A824" s="6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</row>
    <row r="825" spans="1:60" ht="15.75" customHeight="1" x14ac:dyDescent="0.25">
      <c r="A825" s="6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</row>
    <row r="826" spans="1:60" ht="15.75" customHeight="1" x14ac:dyDescent="0.25">
      <c r="A826" s="6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</row>
    <row r="827" spans="1:60" ht="15.75" customHeight="1" x14ac:dyDescent="0.25">
      <c r="A827" s="6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</row>
    <row r="828" spans="1:60" ht="15.75" customHeight="1" x14ac:dyDescent="0.25">
      <c r="A828" s="6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</row>
    <row r="829" spans="1:60" ht="15.75" customHeight="1" x14ac:dyDescent="0.25">
      <c r="A829" s="6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</row>
    <row r="830" spans="1:60" ht="15.75" customHeight="1" x14ac:dyDescent="0.25">
      <c r="A830" s="6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</row>
    <row r="831" spans="1:60" ht="15.75" customHeight="1" x14ac:dyDescent="0.25">
      <c r="A831" s="6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</row>
    <row r="832" spans="1:60" ht="15.75" customHeight="1" x14ac:dyDescent="0.25">
      <c r="A832" s="6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</row>
    <row r="833" spans="1:60" ht="15.75" customHeight="1" x14ac:dyDescent="0.25">
      <c r="A833" s="6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</row>
    <row r="834" spans="1:60" ht="15.75" customHeight="1" x14ac:dyDescent="0.25">
      <c r="A834" s="6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</row>
    <row r="835" spans="1:60" ht="15.75" customHeight="1" x14ac:dyDescent="0.25">
      <c r="A835" s="6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</row>
    <row r="836" spans="1:60" ht="15.75" customHeight="1" x14ac:dyDescent="0.25">
      <c r="A836" s="6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</row>
    <row r="837" spans="1:60" ht="15.75" customHeight="1" x14ac:dyDescent="0.25">
      <c r="A837" s="6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</row>
    <row r="838" spans="1:60" ht="15.75" customHeight="1" x14ac:dyDescent="0.25">
      <c r="A838" s="6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</row>
    <row r="839" spans="1:60" ht="15.75" customHeight="1" x14ac:dyDescent="0.25">
      <c r="A839" s="6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</row>
    <row r="840" spans="1:60" ht="15.75" customHeight="1" x14ac:dyDescent="0.25">
      <c r="A840" s="6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</row>
    <row r="841" spans="1:60" ht="15.75" customHeight="1" x14ac:dyDescent="0.25">
      <c r="A841" s="6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</row>
    <row r="842" spans="1:60" ht="15.75" customHeight="1" x14ac:dyDescent="0.25">
      <c r="A842" s="6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</row>
    <row r="843" spans="1:60" ht="15.75" customHeight="1" x14ac:dyDescent="0.25">
      <c r="A843" s="6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</row>
    <row r="844" spans="1:60" ht="15.75" customHeight="1" x14ac:dyDescent="0.25">
      <c r="A844" s="6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</row>
    <row r="845" spans="1:60" ht="15.75" customHeight="1" x14ac:dyDescent="0.25">
      <c r="A845" s="6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</row>
    <row r="846" spans="1:60" ht="15.75" customHeight="1" x14ac:dyDescent="0.25">
      <c r="A846" s="6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</row>
    <row r="847" spans="1:60" ht="15.75" customHeight="1" x14ac:dyDescent="0.25">
      <c r="A847" s="6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</row>
    <row r="848" spans="1:60" ht="15.75" customHeight="1" x14ac:dyDescent="0.25">
      <c r="A848" s="6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</row>
    <row r="849" spans="1:60" ht="15.75" customHeight="1" x14ac:dyDescent="0.25">
      <c r="A849" s="6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</row>
    <row r="850" spans="1:60" ht="15.75" customHeight="1" x14ac:dyDescent="0.25">
      <c r="A850" s="6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</row>
    <row r="851" spans="1:60" ht="15.75" customHeight="1" x14ac:dyDescent="0.25">
      <c r="A851" s="6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</row>
    <row r="852" spans="1:60" ht="15.75" customHeight="1" x14ac:dyDescent="0.25">
      <c r="A852" s="6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</row>
    <row r="853" spans="1:60" ht="15.75" customHeight="1" x14ac:dyDescent="0.25">
      <c r="A853" s="6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</row>
    <row r="854" spans="1:60" ht="15.75" customHeight="1" x14ac:dyDescent="0.25">
      <c r="A854" s="6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</row>
    <row r="855" spans="1:60" ht="15.75" customHeight="1" x14ac:dyDescent="0.25">
      <c r="A855" s="6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</row>
    <row r="856" spans="1:60" ht="15.75" customHeight="1" x14ac:dyDescent="0.25">
      <c r="A856" s="6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</row>
    <row r="857" spans="1:60" ht="15.75" customHeight="1" x14ac:dyDescent="0.25">
      <c r="A857" s="6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</row>
    <row r="858" spans="1:60" ht="15.75" customHeight="1" x14ac:dyDescent="0.25">
      <c r="A858" s="6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</row>
    <row r="859" spans="1:60" ht="15.75" customHeight="1" x14ac:dyDescent="0.25">
      <c r="A859" s="6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</row>
    <row r="860" spans="1:60" ht="15.75" customHeight="1" x14ac:dyDescent="0.25">
      <c r="A860" s="6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</row>
    <row r="861" spans="1:60" ht="15.75" customHeight="1" x14ac:dyDescent="0.25">
      <c r="A861" s="6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</row>
    <row r="862" spans="1:60" ht="15.75" customHeight="1" x14ac:dyDescent="0.25">
      <c r="A862" s="6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</row>
    <row r="863" spans="1:60" ht="15.75" customHeight="1" x14ac:dyDescent="0.25">
      <c r="A863" s="6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</row>
    <row r="864" spans="1:60" ht="15.75" customHeight="1" x14ac:dyDescent="0.25">
      <c r="A864" s="6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</row>
    <row r="865" spans="1:60" ht="15.75" customHeight="1" x14ac:dyDescent="0.25">
      <c r="A865" s="6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</row>
    <row r="866" spans="1:60" ht="15.75" customHeight="1" x14ac:dyDescent="0.25">
      <c r="A866" s="6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</row>
    <row r="867" spans="1:60" ht="15.75" customHeight="1" x14ac:dyDescent="0.25">
      <c r="A867" s="6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</row>
    <row r="868" spans="1:60" ht="15.75" customHeight="1" x14ac:dyDescent="0.25">
      <c r="A868" s="6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</row>
    <row r="869" spans="1:60" ht="15.75" customHeight="1" x14ac:dyDescent="0.25">
      <c r="A869" s="6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</row>
    <row r="870" spans="1:60" ht="15.75" customHeight="1" x14ac:dyDescent="0.25">
      <c r="A870" s="6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</row>
    <row r="871" spans="1:60" ht="15.75" customHeight="1" x14ac:dyDescent="0.25">
      <c r="A871" s="6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</row>
    <row r="872" spans="1:60" ht="15.75" customHeight="1" x14ac:dyDescent="0.25">
      <c r="A872" s="6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</row>
    <row r="873" spans="1:60" ht="15.75" customHeight="1" x14ac:dyDescent="0.25">
      <c r="A873" s="6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</row>
    <row r="874" spans="1:60" ht="15.75" customHeight="1" x14ac:dyDescent="0.25">
      <c r="A874" s="6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</row>
    <row r="875" spans="1:60" ht="15.75" customHeight="1" x14ac:dyDescent="0.25">
      <c r="A875" s="6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</row>
    <row r="876" spans="1:60" ht="15.75" customHeight="1" x14ac:dyDescent="0.25">
      <c r="A876" s="6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</row>
    <row r="877" spans="1:60" ht="15.75" customHeight="1" x14ac:dyDescent="0.25">
      <c r="A877" s="6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</row>
    <row r="878" spans="1:60" ht="15.75" customHeight="1" x14ac:dyDescent="0.25">
      <c r="A878" s="6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</row>
    <row r="879" spans="1:60" ht="15.75" customHeight="1" x14ac:dyDescent="0.25">
      <c r="A879" s="6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</row>
    <row r="880" spans="1:60" ht="15.75" customHeight="1" x14ac:dyDescent="0.25">
      <c r="A880" s="6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</row>
    <row r="881" spans="1:60" ht="15.75" customHeight="1" x14ac:dyDescent="0.25">
      <c r="A881" s="6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</row>
    <row r="882" spans="1:60" ht="15.75" customHeight="1" x14ac:dyDescent="0.25">
      <c r="A882" s="6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</row>
    <row r="883" spans="1:60" ht="15.75" customHeight="1" x14ac:dyDescent="0.25">
      <c r="A883" s="6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</row>
    <row r="884" spans="1:60" ht="15.75" customHeight="1" x14ac:dyDescent="0.25">
      <c r="A884" s="6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</row>
    <row r="885" spans="1:60" ht="15.75" customHeight="1" x14ac:dyDescent="0.25">
      <c r="A885" s="6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</row>
    <row r="886" spans="1:60" ht="15.75" customHeight="1" x14ac:dyDescent="0.25">
      <c r="A886" s="6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</row>
    <row r="887" spans="1:60" ht="15.75" customHeight="1" x14ac:dyDescent="0.25">
      <c r="A887" s="6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</row>
    <row r="888" spans="1:60" ht="15.75" customHeight="1" x14ac:dyDescent="0.25">
      <c r="A888" s="6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</row>
    <row r="889" spans="1:60" ht="15.75" customHeight="1" x14ac:dyDescent="0.25">
      <c r="A889" s="6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</row>
    <row r="890" spans="1:60" ht="15.75" customHeight="1" x14ac:dyDescent="0.25">
      <c r="A890" s="6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</row>
    <row r="891" spans="1:60" ht="15.75" customHeight="1" x14ac:dyDescent="0.25">
      <c r="A891" s="6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</row>
    <row r="892" spans="1:60" ht="15.75" customHeight="1" x14ac:dyDescent="0.25">
      <c r="A892" s="6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</row>
    <row r="893" spans="1:60" ht="15.75" customHeight="1" x14ac:dyDescent="0.25">
      <c r="A893" s="6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</row>
    <row r="894" spans="1:60" ht="15.75" customHeight="1" x14ac:dyDescent="0.25">
      <c r="A894" s="6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</row>
    <row r="895" spans="1:60" ht="15.75" customHeight="1" x14ac:dyDescent="0.25">
      <c r="A895" s="6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</row>
    <row r="896" spans="1:60" ht="15.75" customHeight="1" x14ac:dyDescent="0.25">
      <c r="A896" s="6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</row>
    <row r="897" spans="1:60" ht="15.75" customHeight="1" x14ac:dyDescent="0.25">
      <c r="A897" s="6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</row>
    <row r="898" spans="1:60" ht="15.75" customHeight="1" x14ac:dyDescent="0.25">
      <c r="A898" s="6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</row>
    <row r="899" spans="1:60" ht="15.75" customHeight="1" x14ac:dyDescent="0.25">
      <c r="A899" s="6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</row>
    <row r="900" spans="1:60" ht="15.75" customHeight="1" x14ac:dyDescent="0.25">
      <c r="A900" s="6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</row>
    <row r="901" spans="1:60" ht="15.75" customHeight="1" x14ac:dyDescent="0.25">
      <c r="A901" s="6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</row>
    <row r="902" spans="1:60" ht="15.75" customHeight="1" x14ac:dyDescent="0.25">
      <c r="A902" s="6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</row>
    <row r="903" spans="1:60" ht="15.75" customHeight="1" x14ac:dyDescent="0.25">
      <c r="A903" s="6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</row>
    <row r="904" spans="1:60" ht="15.75" customHeight="1" x14ac:dyDescent="0.25">
      <c r="A904" s="6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</row>
    <row r="905" spans="1:60" ht="15.75" customHeight="1" x14ac:dyDescent="0.25">
      <c r="A905" s="6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</row>
    <row r="906" spans="1:60" ht="15.75" customHeight="1" x14ac:dyDescent="0.25">
      <c r="A906" s="6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</row>
    <row r="907" spans="1:60" ht="15.75" customHeight="1" x14ac:dyDescent="0.25">
      <c r="A907" s="6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</row>
    <row r="908" spans="1:60" ht="15.75" customHeight="1" x14ac:dyDescent="0.25">
      <c r="A908" s="6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</row>
    <row r="909" spans="1:60" ht="15.75" customHeight="1" x14ac:dyDescent="0.25">
      <c r="A909" s="6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</row>
    <row r="910" spans="1:60" ht="15.75" customHeight="1" x14ac:dyDescent="0.25">
      <c r="A910" s="6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</row>
    <row r="911" spans="1:60" ht="15.75" customHeight="1" x14ac:dyDescent="0.25">
      <c r="A911" s="6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</row>
    <row r="912" spans="1:60" ht="15.75" customHeight="1" x14ac:dyDescent="0.25">
      <c r="A912" s="6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</row>
    <row r="913" spans="1:60" ht="15.75" customHeight="1" x14ac:dyDescent="0.25">
      <c r="A913" s="6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</row>
    <row r="914" spans="1:60" ht="15.75" customHeight="1" x14ac:dyDescent="0.25">
      <c r="A914" s="6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</row>
    <row r="915" spans="1:60" ht="15.75" customHeight="1" x14ac:dyDescent="0.25">
      <c r="A915" s="6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</row>
    <row r="916" spans="1:60" ht="15.75" customHeight="1" x14ac:dyDescent="0.25">
      <c r="A916" s="6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</row>
    <row r="917" spans="1:60" ht="15.75" customHeight="1" x14ac:dyDescent="0.25">
      <c r="A917" s="6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</row>
    <row r="918" spans="1:60" ht="15.75" customHeight="1" x14ac:dyDescent="0.25">
      <c r="A918" s="6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</row>
    <row r="919" spans="1:60" ht="15.75" customHeight="1" x14ac:dyDescent="0.25">
      <c r="A919" s="6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</row>
    <row r="920" spans="1:60" ht="15.75" customHeight="1" x14ac:dyDescent="0.25">
      <c r="A920" s="6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</row>
    <row r="921" spans="1:60" ht="15.75" customHeight="1" x14ac:dyDescent="0.25">
      <c r="A921" s="6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</row>
    <row r="922" spans="1:60" ht="15.75" customHeight="1" x14ac:dyDescent="0.25">
      <c r="A922" s="6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</row>
    <row r="923" spans="1:60" ht="15.75" customHeight="1" x14ac:dyDescent="0.25">
      <c r="A923" s="6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</row>
    <row r="924" spans="1:60" ht="15.75" customHeight="1" x14ac:dyDescent="0.25">
      <c r="A924" s="6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</row>
    <row r="925" spans="1:60" ht="15.75" customHeight="1" x14ac:dyDescent="0.25">
      <c r="A925" s="6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</row>
    <row r="926" spans="1:60" ht="15.75" customHeight="1" x14ac:dyDescent="0.25">
      <c r="A926" s="6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</row>
    <row r="927" spans="1:60" ht="15.75" customHeight="1" x14ac:dyDescent="0.25">
      <c r="A927" s="6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</row>
    <row r="928" spans="1:60" ht="15.75" customHeight="1" x14ac:dyDescent="0.25">
      <c r="A928" s="6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</row>
    <row r="929" spans="1:60" ht="15.75" customHeight="1" x14ac:dyDescent="0.25">
      <c r="A929" s="6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</row>
    <row r="930" spans="1:60" ht="15.75" customHeight="1" x14ac:dyDescent="0.25">
      <c r="A930" s="6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</row>
    <row r="931" spans="1:60" ht="15.75" customHeight="1" x14ac:dyDescent="0.25">
      <c r="A931" s="6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</row>
    <row r="932" spans="1:60" ht="15.75" customHeight="1" x14ac:dyDescent="0.25">
      <c r="A932" s="6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</row>
    <row r="933" spans="1:60" ht="15.75" customHeight="1" x14ac:dyDescent="0.25">
      <c r="A933" s="6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</row>
    <row r="934" spans="1:60" ht="15.75" customHeight="1" x14ac:dyDescent="0.25">
      <c r="A934" s="6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</row>
    <row r="935" spans="1:60" ht="15.75" customHeight="1" x14ac:dyDescent="0.25">
      <c r="A935" s="6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</row>
    <row r="936" spans="1:60" ht="15.75" customHeight="1" x14ac:dyDescent="0.25">
      <c r="A936" s="6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</row>
    <row r="937" spans="1:60" ht="15.75" customHeight="1" x14ac:dyDescent="0.25">
      <c r="A937" s="6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</row>
    <row r="938" spans="1:60" ht="15.75" customHeight="1" x14ac:dyDescent="0.25">
      <c r="A938" s="6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</row>
    <row r="939" spans="1:60" ht="15.75" customHeight="1" x14ac:dyDescent="0.25">
      <c r="A939" s="6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</row>
    <row r="940" spans="1:60" ht="15.75" customHeight="1" x14ac:dyDescent="0.25">
      <c r="A940" s="6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</row>
    <row r="941" spans="1:60" ht="15.75" customHeight="1" x14ac:dyDescent="0.25">
      <c r="A941" s="6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</row>
    <row r="942" spans="1:60" ht="15.75" customHeight="1" x14ac:dyDescent="0.25">
      <c r="A942" s="6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</row>
    <row r="943" spans="1:60" ht="15.75" customHeight="1" x14ac:dyDescent="0.25">
      <c r="A943" s="6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</row>
    <row r="944" spans="1:60" ht="15.75" customHeight="1" x14ac:dyDescent="0.25">
      <c r="A944" s="6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</row>
    <row r="945" spans="1:60" ht="15.75" customHeight="1" x14ac:dyDescent="0.25">
      <c r="A945" s="6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</row>
    <row r="946" spans="1:60" ht="15.75" customHeight="1" x14ac:dyDescent="0.25">
      <c r="A946" s="6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</row>
    <row r="947" spans="1:60" ht="15.75" customHeight="1" x14ac:dyDescent="0.25">
      <c r="A947" s="6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</row>
    <row r="948" spans="1:60" ht="15.75" customHeight="1" x14ac:dyDescent="0.25">
      <c r="A948" s="6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</row>
    <row r="949" spans="1:60" ht="15.75" customHeight="1" x14ac:dyDescent="0.25">
      <c r="A949" s="6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</row>
    <row r="950" spans="1:60" ht="15.75" customHeight="1" x14ac:dyDescent="0.25">
      <c r="A950" s="6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</row>
    <row r="951" spans="1:60" ht="15.75" customHeight="1" x14ac:dyDescent="0.25">
      <c r="A951" s="6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</row>
    <row r="952" spans="1:60" ht="15.75" customHeight="1" x14ac:dyDescent="0.25">
      <c r="A952" s="6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</row>
    <row r="953" spans="1:60" ht="15.75" customHeight="1" x14ac:dyDescent="0.25">
      <c r="A953" s="6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</row>
    <row r="954" spans="1:60" ht="15.75" customHeight="1" x14ac:dyDescent="0.25">
      <c r="A954" s="6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</row>
    <row r="955" spans="1:60" ht="15.75" customHeight="1" x14ac:dyDescent="0.25">
      <c r="A955" s="6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</row>
    <row r="956" spans="1:60" ht="15.75" customHeight="1" x14ac:dyDescent="0.25">
      <c r="A956" s="6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</row>
    <row r="957" spans="1:60" ht="15.75" customHeight="1" x14ac:dyDescent="0.25">
      <c r="A957" s="6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</row>
    <row r="958" spans="1:60" ht="15.75" customHeight="1" x14ac:dyDescent="0.25">
      <c r="A958" s="6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</row>
    <row r="959" spans="1:60" ht="15.75" customHeight="1" x14ac:dyDescent="0.25">
      <c r="A959" s="6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</row>
    <row r="960" spans="1:60" ht="15.75" customHeight="1" x14ac:dyDescent="0.25">
      <c r="A960" s="6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</row>
    <row r="961" spans="1:60" ht="15.75" customHeight="1" x14ac:dyDescent="0.25">
      <c r="A961" s="6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</row>
    <row r="962" spans="1:60" ht="15.75" customHeight="1" x14ac:dyDescent="0.25">
      <c r="A962" s="6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</row>
    <row r="963" spans="1:60" ht="15.75" customHeight="1" x14ac:dyDescent="0.25">
      <c r="A963" s="6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</row>
    <row r="964" spans="1:60" ht="15.75" customHeight="1" x14ac:dyDescent="0.25">
      <c r="A964" s="6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</row>
    <row r="965" spans="1:60" ht="15.75" customHeight="1" x14ac:dyDescent="0.25">
      <c r="A965" s="6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</row>
    <row r="966" spans="1:60" ht="15.75" customHeight="1" x14ac:dyDescent="0.25">
      <c r="A966" s="6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</row>
    <row r="967" spans="1:60" ht="15.75" customHeight="1" x14ac:dyDescent="0.25">
      <c r="A967" s="6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</row>
    <row r="968" spans="1:60" ht="15.75" customHeight="1" x14ac:dyDescent="0.25">
      <c r="A968" s="6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</row>
    <row r="969" spans="1:60" ht="15.75" customHeight="1" x14ac:dyDescent="0.25">
      <c r="A969" s="6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</row>
    <row r="970" spans="1:60" ht="15.75" customHeight="1" x14ac:dyDescent="0.25">
      <c r="A970" s="6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</row>
    <row r="971" spans="1:60" ht="15.75" customHeight="1" x14ac:dyDescent="0.25">
      <c r="A971" s="6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</row>
    <row r="972" spans="1:60" ht="15.75" customHeight="1" x14ac:dyDescent="0.25">
      <c r="A972" s="6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</row>
    <row r="973" spans="1:60" ht="15.75" customHeight="1" x14ac:dyDescent="0.25">
      <c r="A973" s="6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</row>
    <row r="974" spans="1:60" ht="15.75" customHeight="1" x14ac:dyDescent="0.25">
      <c r="A974" s="6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</row>
    <row r="975" spans="1:60" ht="15.75" customHeight="1" x14ac:dyDescent="0.25">
      <c r="A975" s="6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</row>
    <row r="976" spans="1:60" ht="15.75" customHeight="1" x14ac:dyDescent="0.25">
      <c r="A976" s="6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</row>
    <row r="977" spans="1:60" ht="15.75" customHeight="1" x14ac:dyDescent="0.25">
      <c r="A977" s="6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</row>
    <row r="978" spans="1:60" ht="15.75" customHeight="1" x14ac:dyDescent="0.25">
      <c r="A978" s="6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</row>
    <row r="979" spans="1:60" ht="15.75" customHeight="1" x14ac:dyDescent="0.25">
      <c r="A979" s="6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</row>
    <row r="980" spans="1:60" ht="15.75" customHeight="1" x14ac:dyDescent="0.25">
      <c r="A980" s="6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</row>
    <row r="981" spans="1:60" ht="15.75" customHeight="1" x14ac:dyDescent="0.25">
      <c r="A981" s="6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</row>
    <row r="982" spans="1:60" ht="15.75" customHeight="1" x14ac:dyDescent="0.25">
      <c r="A982" s="6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</row>
    <row r="983" spans="1:60" ht="15.75" customHeight="1" x14ac:dyDescent="0.25">
      <c r="A983" s="6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</row>
    <row r="984" spans="1:60" ht="15.75" customHeight="1" x14ac:dyDescent="0.25">
      <c r="A984" s="6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</row>
    <row r="985" spans="1:60" ht="15.75" customHeight="1" x14ac:dyDescent="0.25">
      <c r="A985" s="6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</row>
    <row r="986" spans="1:60" ht="15.75" customHeight="1" x14ac:dyDescent="0.25">
      <c r="A986" s="6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</row>
    <row r="987" spans="1:60" ht="15.75" customHeight="1" x14ac:dyDescent="0.25">
      <c r="A987" s="6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</row>
    <row r="988" spans="1:60" ht="15.75" customHeight="1" x14ac:dyDescent="0.25">
      <c r="A988" s="6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</row>
    <row r="989" spans="1:60" ht="15.75" customHeight="1" x14ac:dyDescent="0.25">
      <c r="A989" s="6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</row>
    <row r="990" spans="1:60" ht="15.75" customHeight="1" x14ac:dyDescent="0.25">
      <c r="A990" s="6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</row>
    <row r="991" spans="1:60" ht="15.75" customHeight="1" x14ac:dyDescent="0.25">
      <c r="A991" s="6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</row>
    <row r="992" spans="1:60" ht="15.75" customHeight="1" x14ac:dyDescent="0.25">
      <c r="A992" s="6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</row>
    <row r="993" spans="1:60" ht="15.75" customHeight="1" x14ac:dyDescent="0.25">
      <c r="A993" s="6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</row>
    <row r="994" spans="1:60" ht="15.75" customHeight="1" x14ac:dyDescent="0.25">
      <c r="A994" s="6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</row>
    <row r="995" spans="1:60" ht="15.75" customHeight="1" x14ac:dyDescent="0.25">
      <c r="A995" s="6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</row>
    <row r="996" spans="1:60" ht="15.75" customHeight="1" x14ac:dyDescent="0.25">
      <c r="A996" s="6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</row>
    <row r="997" spans="1:60" ht="15.75" customHeight="1" x14ac:dyDescent="0.25">
      <c r="A997" s="6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</row>
    <row r="998" spans="1:60" ht="15.75" customHeight="1" x14ac:dyDescent="0.25">
      <c r="A998" s="6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</row>
    <row r="999" spans="1:60" ht="15.75" customHeight="1" x14ac:dyDescent="0.25">
      <c r="A999" s="6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</row>
    <row r="1000" spans="1:60" ht="15.75" customHeight="1" x14ac:dyDescent="0.25">
      <c r="A1000" s="6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</row>
  </sheetData>
  <mergeCells count="9">
    <mergeCell ref="AC4:AF4"/>
    <mergeCell ref="AG4:AJ4"/>
    <mergeCell ref="B4:E4"/>
    <mergeCell ref="F4:I4"/>
    <mergeCell ref="J4:M4"/>
    <mergeCell ref="N4:P4"/>
    <mergeCell ref="Q4:T4"/>
    <mergeCell ref="U4:X4"/>
    <mergeCell ref="Y4:AB4"/>
  </mergeCells>
  <pageMargins left="0.7" right="0.7" top="0.75" bottom="0.75" header="0" footer="0"/>
  <pageSetup orientation="landscape"/>
  <headerFooter>
    <oddHeader>&amp;LUniversity Level Data&amp;CTable 4B&amp;RFall Enrollment Summary</oddHeader>
    <oddFooter>&amp;LOffice of Institutional Research, UMass Boston</oddFooter>
  </headerFooter>
  <colBreaks count="1" manualBreakCount="1">
    <brk id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Fall 2024</vt:lpstr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'Fall 2017'!IDX</vt:lpstr>
      <vt:lpstr>'Fall 2023'!Print_Area</vt:lpstr>
      <vt:lpstr>'Fall 2024'!Print_Area</vt:lpstr>
      <vt:lpstr>'Fall 2019'!Print_Titles</vt:lpstr>
      <vt:lpstr>'Fall 2020'!Print_Titles</vt:lpstr>
      <vt:lpstr>'Fall 2021'!Print_Titles</vt:lpstr>
      <vt:lpstr>'Fall 2022'!Print_Titles</vt:lpstr>
      <vt:lpstr>'Fall 2023'!Print_Titles</vt:lpstr>
      <vt:lpstr>'Fall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Awat O Osman</dc:creator>
  <cp:keywords/>
  <dc:description/>
  <cp:lastModifiedBy>Awat O Osman</cp:lastModifiedBy>
  <cp:revision/>
  <cp:lastPrinted>2025-10-07T16:08:33Z</cp:lastPrinted>
  <dcterms:created xsi:type="dcterms:W3CDTF">2018-02-14T20:34:16Z</dcterms:created>
  <dcterms:modified xsi:type="dcterms:W3CDTF">2025-10-07T16:09:50Z</dcterms:modified>
  <cp:category/>
  <cp:contentStatus/>
</cp:coreProperties>
</file>